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D:\R3小学生陸上\R3年度_要項\"/>
    </mc:Choice>
  </mc:AlternateContent>
  <bookViews>
    <workbookView xWindow="0" yWindow="0" windowWidth="19321" windowHeight="7701"/>
  </bookViews>
  <sheets>
    <sheet name="一覧表男子" sheetId="16" r:id="rId1"/>
    <sheet name="一覧表女子" sheetId="24" r:id="rId2"/>
    <sheet name="リレー一覧" sheetId="28" r:id="rId3"/>
    <sheet name="sensyu(編集＆削除禁止)" sheetId="25" r:id="rId4"/>
    <sheet name="マスターデータ" sheetId="29" r:id="rId5"/>
  </sheets>
  <externalReferences>
    <externalReference r:id="rId6"/>
  </externalReferences>
  <definedNames>
    <definedName name="_xlnm._FilterDatabase" localSheetId="1" hidden="1">一覧表女子!$A$23:$N$85</definedName>
    <definedName name="_xlnm._FilterDatabase" localSheetId="0" hidden="1">一覧表男子!$A$23:$N$85</definedName>
    <definedName name="moto">#REF!</definedName>
    <definedName name="_xlnm.Print_Area" localSheetId="1">一覧表女子!$A$1:$P$85</definedName>
    <definedName name="_xlnm.Print_Area" localSheetId="0">一覧表男子!$A$1:$P$85</definedName>
    <definedName name="_xlnm.Print_Titles" localSheetId="1">一覧表女子!$2:$24</definedName>
    <definedName name="_xlnm.Print_Titles" localSheetId="0">一覧表男子!$2:$24</definedName>
    <definedName name="加盟校">#REF!</definedName>
    <definedName name="加盟校2">#REF!</definedName>
    <definedName name="郡市名">[1]郡市番号!#REF!</definedName>
    <definedName name="郡市名_学校一覧シート">[1]学校一覧!$A$1:$P$1</definedName>
    <definedName name="高校名">#REF!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52511"/>
</workbook>
</file>

<file path=xl/calcChain.xml><?xml version="1.0" encoding="utf-8"?>
<calcChain xmlns="http://schemas.openxmlformats.org/spreadsheetml/2006/main">
  <c r="B26" i="24" l="1"/>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25" i="24"/>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25" i="16"/>
  <c r="I16" i="16" l="1"/>
  <c r="S22" i="28" l="1"/>
  <c r="S23" i="28"/>
  <c r="S24" i="28"/>
  <c r="S25" i="28"/>
  <c r="S26" i="28"/>
  <c r="S27" i="28"/>
  <c r="S28" i="28"/>
  <c r="S29" i="28"/>
  <c r="S30" i="28"/>
  <c r="S31" i="28"/>
  <c r="S32" i="28"/>
  <c r="S33" i="28"/>
  <c r="S34" i="28"/>
  <c r="S35" i="28"/>
  <c r="S21" i="28"/>
  <c r="T21" i="28" s="1"/>
  <c r="S5" i="28"/>
  <c r="S6" i="28"/>
  <c r="S7" i="28"/>
  <c r="S8" i="28"/>
  <c r="S9" i="28"/>
  <c r="S10" i="28"/>
  <c r="S11" i="28"/>
  <c r="S12" i="28"/>
  <c r="S13" i="28"/>
  <c r="S14" i="28"/>
  <c r="S15" i="28"/>
  <c r="S16" i="28"/>
  <c r="S17" i="28"/>
  <c r="S18" i="28"/>
  <c r="S4" i="28"/>
  <c r="T4" i="28" s="1"/>
  <c r="T17" i="28"/>
  <c r="T22" i="28"/>
  <c r="T28" i="28"/>
  <c r="T30" i="28"/>
  <c r="T34" i="28"/>
  <c r="Q28" i="28"/>
  <c r="Q29" i="28"/>
  <c r="Q30" i="28"/>
  <c r="Q31" i="28"/>
  <c r="Q32" i="28"/>
  <c r="Q33" i="28"/>
  <c r="Q34" i="28"/>
  <c r="Q35" i="28"/>
  <c r="Q11" i="28"/>
  <c r="Q12" i="28"/>
  <c r="Q13" i="28"/>
  <c r="Q14" i="28"/>
  <c r="Q15" i="28"/>
  <c r="Q16" i="28"/>
  <c r="Q17" i="28"/>
  <c r="Q18" i="28"/>
  <c r="R84" i="24"/>
  <c r="R83" i="24"/>
  <c r="R82" i="24"/>
  <c r="R81" i="24"/>
  <c r="R80" i="24"/>
  <c r="R79" i="24"/>
  <c r="R78" i="24"/>
  <c r="R77" i="24"/>
  <c r="R76" i="24"/>
  <c r="R75" i="24"/>
  <c r="R74" i="24"/>
  <c r="R73" i="24"/>
  <c r="R72" i="24"/>
  <c r="R71" i="24"/>
  <c r="R70" i="24"/>
  <c r="R69" i="24"/>
  <c r="R68" i="24"/>
  <c r="R67" i="24"/>
  <c r="R66" i="24"/>
  <c r="R65" i="24"/>
  <c r="R64" i="24"/>
  <c r="R63" i="24"/>
  <c r="R62" i="24"/>
  <c r="R61" i="24"/>
  <c r="R60" i="24"/>
  <c r="R59" i="24"/>
  <c r="R58" i="24"/>
  <c r="R57" i="24"/>
  <c r="R56" i="24"/>
  <c r="R55" i="24"/>
  <c r="R54" i="24"/>
  <c r="R53" i="24"/>
  <c r="R52" i="24"/>
  <c r="R51" i="24"/>
  <c r="R50" i="24"/>
  <c r="R49" i="24"/>
  <c r="R48" i="24"/>
  <c r="R47" i="24"/>
  <c r="R46" i="24"/>
  <c r="R45" i="24"/>
  <c r="R44" i="24"/>
  <c r="R43" i="24"/>
  <c r="R42" i="24"/>
  <c r="R41" i="24"/>
  <c r="R40" i="24"/>
  <c r="R39" i="24"/>
  <c r="R38" i="24"/>
  <c r="R37" i="24"/>
  <c r="R36" i="24"/>
  <c r="R35" i="24"/>
  <c r="R34" i="24"/>
  <c r="R33" i="24"/>
  <c r="R32" i="24"/>
  <c r="R31" i="24"/>
  <c r="R30" i="24"/>
  <c r="R29" i="24"/>
  <c r="R28" i="24"/>
  <c r="R27" i="24"/>
  <c r="R26" i="24"/>
  <c r="R25" i="24"/>
  <c r="R26" i="16"/>
  <c r="R27" i="16"/>
  <c r="R28" i="16"/>
  <c r="R29" i="16"/>
  <c r="R30" i="16"/>
  <c r="R31" i="16"/>
  <c r="R32" i="16"/>
  <c r="R33" i="16"/>
  <c r="R34" i="16"/>
  <c r="R35" i="16"/>
  <c r="R36" i="16"/>
  <c r="R37" i="16"/>
  <c r="R38" i="16"/>
  <c r="R39" i="16"/>
  <c r="R40" i="16"/>
  <c r="R41" i="16"/>
  <c r="R42" i="16"/>
  <c r="R43" i="16"/>
  <c r="R44" i="16"/>
  <c r="R45" i="16"/>
  <c r="R46" i="16"/>
  <c r="R47" i="16"/>
  <c r="R48" i="16"/>
  <c r="R49" i="16"/>
  <c r="R50" i="16"/>
  <c r="R51" i="16"/>
  <c r="R52" i="16"/>
  <c r="R53" i="16"/>
  <c r="R54" i="16"/>
  <c r="R55" i="16"/>
  <c r="R56" i="16"/>
  <c r="R57" i="16"/>
  <c r="R58" i="16"/>
  <c r="R59" i="16"/>
  <c r="R60" i="16"/>
  <c r="R61" i="16"/>
  <c r="R62" i="16"/>
  <c r="R63" i="16"/>
  <c r="R64" i="16"/>
  <c r="R65" i="16"/>
  <c r="R66" i="16"/>
  <c r="R67" i="16"/>
  <c r="R68" i="16"/>
  <c r="R69" i="16"/>
  <c r="R70" i="16"/>
  <c r="R71" i="16"/>
  <c r="R72" i="16"/>
  <c r="R73" i="16"/>
  <c r="R74" i="16"/>
  <c r="R75" i="16"/>
  <c r="R76" i="16"/>
  <c r="R77" i="16"/>
  <c r="R78" i="16"/>
  <c r="R79" i="16"/>
  <c r="R80" i="16"/>
  <c r="R81" i="16"/>
  <c r="R82" i="16"/>
  <c r="R83" i="16"/>
  <c r="R84" i="16"/>
  <c r="R25" i="16"/>
  <c r="Y62" i="25"/>
  <c r="Q22" i="28"/>
  <c r="Q23" i="28"/>
  <c r="Q24" i="28"/>
  <c r="Q25" i="28"/>
  <c r="Q26" i="28"/>
  <c r="Q27" i="28"/>
  <c r="Q21" i="28"/>
  <c r="Q5" i="28"/>
  <c r="Q6" i="28"/>
  <c r="Q7" i="28"/>
  <c r="Q8" i="28"/>
  <c r="Q9" i="28"/>
  <c r="Q10" i="28"/>
  <c r="Q4" i="28"/>
  <c r="T32" i="28" l="1"/>
  <c r="T26" i="28"/>
  <c r="T31" i="28"/>
  <c r="T24" i="28"/>
  <c r="T16" i="28"/>
  <c r="T18" i="28"/>
  <c r="T14" i="28"/>
  <c r="T10" i="28"/>
  <c r="T15" i="28"/>
  <c r="T35" i="28"/>
  <c r="T33" i="28"/>
  <c r="T29" i="28"/>
  <c r="T27" i="28"/>
  <c r="T25" i="28"/>
  <c r="T23" i="28"/>
  <c r="T13" i="28"/>
  <c r="T12" i="28"/>
  <c r="T11" i="28"/>
  <c r="T9" i="28"/>
  <c r="T8" i="28"/>
  <c r="T7" i="28"/>
  <c r="T6" i="28"/>
  <c r="T5" i="28"/>
  <c r="K25" i="16"/>
  <c r="I17" i="24"/>
  <c r="R35" i="28"/>
  <c r="R34" i="28"/>
  <c r="R33" i="28"/>
  <c r="R32" i="28"/>
  <c r="R31" i="28"/>
  <c r="R30" i="28"/>
  <c r="R29" i="28"/>
  <c r="R28" i="28"/>
  <c r="R27" i="28"/>
  <c r="R26" i="28"/>
  <c r="R25" i="28"/>
  <c r="R24" i="28"/>
  <c r="R23" i="28"/>
  <c r="R22" i="28"/>
  <c r="R21" i="28"/>
  <c r="R18" i="28"/>
  <c r="R17" i="28"/>
  <c r="R16" i="28"/>
  <c r="R15" i="28"/>
  <c r="R14" i="28"/>
  <c r="R13" i="28"/>
  <c r="R12" i="28"/>
  <c r="R11" i="28"/>
  <c r="R10" i="28"/>
  <c r="R9" i="28"/>
  <c r="R8" i="28"/>
  <c r="R7" i="28"/>
  <c r="R6" i="28"/>
  <c r="R5" i="28"/>
  <c r="R4" i="28"/>
  <c r="K17" i="24" l="1"/>
  <c r="D33" i="28"/>
  <c r="D29" i="28"/>
  <c r="D26" i="28"/>
  <c r="D22" i="28"/>
  <c r="D32" i="28"/>
  <c r="D25" i="28"/>
  <c r="D34" i="28"/>
  <c r="D30" i="28"/>
  <c r="D27" i="28"/>
  <c r="D23" i="28"/>
  <c r="D21" i="28"/>
  <c r="D35" i="28"/>
  <c r="D31" i="28"/>
  <c r="D24" i="28"/>
  <c r="D16" i="28"/>
  <c r="D12" i="28"/>
  <c r="D9" i="28"/>
  <c r="D5" i="28"/>
  <c r="D15" i="28"/>
  <c r="D8" i="28"/>
  <c r="D17" i="28"/>
  <c r="D13" i="28"/>
  <c r="D10" i="28"/>
  <c r="D6" i="28"/>
  <c r="D18" i="28"/>
  <c r="D14" i="28"/>
  <c r="D7" i="28"/>
  <c r="D4" i="28"/>
  <c r="K26" i="16" l="1"/>
  <c r="K27" i="16"/>
  <c r="I17" i="16" l="1"/>
  <c r="K17" i="16" s="1"/>
  <c r="K18" i="24" l="1"/>
  <c r="K18" i="16"/>
  <c r="I16" i="24" l="1"/>
  <c r="H19" i="24" s="1"/>
  <c r="E7" i="24"/>
  <c r="E7" i="16"/>
  <c r="X62" i="25"/>
  <c r="X17" i="25"/>
  <c r="Y17" i="25"/>
  <c r="X18" i="25"/>
  <c r="Y18" i="25"/>
  <c r="X19" i="25"/>
  <c r="Y19" i="25"/>
  <c r="X20" i="25"/>
  <c r="Y20" i="25"/>
  <c r="X21" i="25"/>
  <c r="Y21" i="25"/>
  <c r="X22" i="25"/>
  <c r="Y22" i="25"/>
  <c r="X23" i="25"/>
  <c r="Y23" i="25"/>
  <c r="X24" i="25"/>
  <c r="Y24" i="25"/>
  <c r="X25" i="25"/>
  <c r="Y25" i="25"/>
  <c r="X26" i="25"/>
  <c r="Y26" i="25"/>
  <c r="X27" i="25"/>
  <c r="Y27" i="25"/>
  <c r="X28" i="25"/>
  <c r="Y28" i="25"/>
  <c r="X29" i="25"/>
  <c r="Y29" i="25"/>
  <c r="X30" i="25"/>
  <c r="Y30" i="25"/>
  <c r="X31" i="25"/>
  <c r="Y31" i="25"/>
  <c r="X32" i="25"/>
  <c r="Y32" i="25"/>
  <c r="X33" i="25"/>
  <c r="Y33" i="25"/>
  <c r="X34" i="25"/>
  <c r="Y34" i="25"/>
  <c r="X35" i="25"/>
  <c r="Y35" i="25"/>
  <c r="X36" i="25"/>
  <c r="Y36" i="25"/>
  <c r="X37" i="25"/>
  <c r="Y37" i="25"/>
  <c r="X38" i="25"/>
  <c r="Y38" i="25"/>
  <c r="X39" i="25"/>
  <c r="Y39" i="25"/>
  <c r="X40" i="25"/>
  <c r="Y40" i="25"/>
  <c r="X41" i="25"/>
  <c r="Y41" i="25"/>
  <c r="X42" i="25"/>
  <c r="Y42" i="25"/>
  <c r="X43" i="25"/>
  <c r="Y43" i="25"/>
  <c r="X44" i="25"/>
  <c r="Y44" i="25"/>
  <c r="X45" i="25"/>
  <c r="Y45" i="25"/>
  <c r="X46" i="25"/>
  <c r="Y46" i="25"/>
  <c r="X47" i="25"/>
  <c r="Y47" i="25"/>
  <c r="X48" i="25"/>
  <c r="Y48" i="25"/>
  <c r="X49" i="25"/>
  <c r="Y49" i="25"/>
  <c r="X50" i="25"/>
  <c r="Y50" i="25"/>
  <c r="X51" i="25"/>
  <c r="Y51" i="25"/>
  <c r="X52" i="25"/>
  <c r="Y52" i="25"/>
  <c r="X53" i="25"/>
  <c r="Y53" i="25"/>
  <c r="X54" i="25"/>
  <c r="Y54" i="25"/>
  <c r="X55" i="25"/>
  <c r="Y55" i="25"/>
  <c r="X56" i="25"/>
  <c r="Y56" i="25"/>
  <c r="X57" i="25"/>
  <c r="Y57" i="25"/>
  <c r="X58" i="25"/>
  <c r="Y58" i="25"/>
  <c r="X59" i="25"/>
  <c r="Y59" i="25"/>
  <c r="X60" i="25"/>
  <c r="Y60" i="25"/>
  <c r="X61" i="25"/>
  <c r="Y61" i="25"/>
  <c r="Y10" i="25"/>
  <c r="X10" i="25"/>
  <c r="N84" i="24"/>
  <c r="S62" i="25" s="1"/>
  <c r="K84" i="24"/>
  <c r="N83" i="24"/>
  <c r="S61" i="25" s="1"/>
  <c r="K83" i="24"/>
  <c r="R61" i="25" s="1"/>
  <c r="N82" i="24"/>
  <c r="S60" i="25" s="1"/>
  <c r="K82" i="24"/>
  <c r="R60" i="25" s="1"/>
  <c r="N81" i="24"/>
  <c r="S59" i="25" s="1"/>
  <c r="K81" i="24"/>
  <c r="R59" i="25" s="1"/>
  <c r="N80" i="24"/>
  <c r="S58" i="25" s="1"/>
  <c r="K80" i="24"/>
  <c r="R58" i="25" s="1"/>
  <c r="N79" i="24"/>
  <c r="S57" i="25" s="1"/>
  <c r="K79" i="24"/>
  <c r="R57" i="25" s="1"/>
  <c r="N78" i="24"/>
  <c r="S56" i="25" s="1"/>
  <c r="K78" i="24"/>
  <c r="N77" i="24"/>
  <c r="S55" i="25" s="1"/>
  <c r="K77" i="24"/>
  <c r="R55" i="25" s="1"/>
  <c r="N76" i="24"/>
  <c r="S54" i="25" s="1"/>
  <c r="K76" i="24"/>
  <c r="R54" i="25" s="1"/>
  <c r="N75" i="24"/>
  <c r="S53" i="25" s="1"/>
  <c r="K75" i="24"/>
  <c r="R53" i="25" s="1"/>
  <c r="N74" i="24"/>
  <c r="S52" i="25" s="1"/>
  <c r="K74" i="24"/>
  <c r="R52" i="25" s="1"/>
  <c r="N73" i="24"/>
  <c r="S51" i="25" s="1"/>
  <c r="K73" i="24"/>
  <c r="R51" i="25" s="1"/>
  <c r="N72" i="24"/>
  <c r="S50" i="25" s="1"/>
  <c r="K72" i="24"/>
  <c r="R50" i="25" s="1"/>
  <c r="N71" i="24"/>
  <c r="S49" i="25" s="1"/>
  <c r="K71" i="24"/>
  <c r="R49" i="25" s="1"/>
  <c r="N70" i="24"/>
  <c r="S48" i="25" s="1"/>
  <c r="K70" i="24"/>
  <c r="R48" i="25" s="1"/>
  <c r="N69" i="24"/>
  <c r="S47" i="25" s="1"/>
  <c r="K69" i="24"/>
  <c r="R47" i="25" s="1"/>
  <c r="N68" i="24"/>
  <c r="S46" i="25" s="1"/>
  <c r="K68" i="24"/>
  <c r="R46" i="25" s="1"/>
  <c r="N67" i="24"/>
  <c r="S45" i="25" s="1"/>
  <c r="K67" i="24"/>
  <c r="R45" i="25" s="1"/>
  <c r="N66" i="24"/>
  <c r="S44" i="25" s="1"/>
  <c r="K66" i="24"/>
  <c r="R44" i="25" s="1"/>
  <c r="N65" i="24"/>
  <c r="S43" i="25" s="1"/>
  <c r="K65" i="24"/>
  <c r="R43" i="25" s="1"/>
  <c r="N64" i="24"/>
  <c r="S42" i="25" s="1"/>
  <c r="K64" i="24"/>
  <c r="R42" i="25" s="1"/>
  <c r="N63" i="24"/>
  <c r="S41" i="25" s="1"/>
  <c r="K63" i="24"/>
  <c r="R41" i="25" s="1"/>
  <c r="N62" i="24"/>
  <c r="S40" i="25" s="1"/>
  <c r="K62" i="24"/>
  <c r="N61" i="24"/>
  <c r="S39" i="25" s="1"/>
  <c r="K61" i="24"/>
  <c r="R39" i="25" s="1"/>
  <c r="N60" i="24"/>
  <c r="S38" i="25" s="1"/>
  <c r="K60" i="24"/>
  <c r="R38" i="25" s="1"/>
  <c r="N59" i="24"/>
  <c r="S37" i="25" s="1"/>
  <c r="K59" i="24"/>
  <c r="R37" i="25" s="1"/>
  <c r="N58" i="24"/>
  <c r="S36" i="25" s="1"/>
  <c r="K58" i="24"/>
  <c r="R36" i="25" s="1"/>
  <c r="N57" i="24"/>
  <c r="S35" i="25" s="1"/>
  <c r="K57" i="24"/>
  <c r="R35" i="25" s="1"/>
  <c r="N56" i="24"/>
  <c r="S34" i="25" s="1"/>
  <c r="K56" i="24"/>
  <c r="R34" i="25" s="1"/>
  <c r="N55" i="24"/>
  <c r="S33" i="25" s="1"/>
  <c r="K55" i="24"/>
  <c r="R33" i="25" s="1"/>
  <c r="N54" i="24"/>
  <c r="S32" i="25" s="1"/>
  <c r="K54" i="24"/>
  <c r="R32" i="25" s="1"/>
  <c r="N53" i="24"/>
  <c r="S31" i="25" s="1"/>
  <c r="K53" i="24"/>
  <c r="R31" i="25" s="1"/>
  <c r="N52" i="24"/>
  <c r="S30" i="25" s="1"/>
  <c r="K52" i="24"/>
  <c r="R30" i="25" s="1"/>
  <c r="N51" i="24"/>
  <c r="S29" i="25" s="1"/>
  <c r="K51" i="24"/>
  <c r="R29" i="25" s="1"/>
  <c r="N50" i="24"/>
  <c r="S28" i="25" s="1"/>
  <c r="K50" i="24"/>
  <c r="R28" i="25" s="1"/>
  <c r="N49" i="24"/>
  <c r="S27" i="25" s="1"/>
  <c r="K49" i="24"/>
  <c r="R27" i="25" s="1"/>
  <c r="N48" i="24"/>
  <c r="S26" i="25" s="1"/>
  <c r="K48" i="24"/>
  <c r="R26" i="25" s="1"/>
  <c r="N47" i="24"/>
  <c r="S25" i="25" s="1"/>
  <c r="K47" i="24"/>
  <c r="R25" i="25" s="1"/>
  <c r="N46" i="24"/>
  <c r="S24" i="25" s="1"/>
  <c r="K46" i="24"/>
  <c r="R24" i="25" s="1"/>
  <c r="N45" i="24"/>
  <c r="S23" i="25" s="1"/>
  <c r="K45" i="24"/>
  <c r="R23" i="25" s="1"/>
  <c r="N44" i="24"/>
  <c r="S22" i="25" s="1"/>
  <c r="K44" i="24"/>
  <c r="R22" i="25" s="1"/>
  <c r="N43" i="24"/>
  <c r="S21" i="25" s="1"/>
  <c r="K43" i="24"/>
  <c r="R21" i="25" s="1"/>
  <c r="N42" i="24"/>
  <c r="S20" i="25" s="1"/>
  <c r="K42" i="24"/>
  <c r="R20" i="25" s="1"/>
  <c r="N41" i="24"/>
  <c r="S19" i="25" s="1"/>
  <c r="K41" i="24"/>
  <c r="R19" i="25" s="1"/>
  <c r="N40" i="24"/>
  <c r="S18" i="25" s="1"/>
  <c r="K40" i="24"/>
  <c r="R18" i="25" s="1"/>
  <c r="N39" i="24"/>
  <c r="S17" i="25" s="1"/>
  <c r="K39" i="24"/>
  <c r="R17" i="25" s="1"/>
  <c r="N38" i="24"/>
  <c r="S16" i="25" s="1"/>
  <c r="K38" i="24"/>
  <c r="R16" i="25" s="1"/>
  <c r="N37" i="24"/>
  <c r="S15" i="25" s="1"/>
  <c r="K37" i="24"/>
  <c r="R15" i="25" s="1"/>
  <c r="N36" i="24"/>
  <c r="S14" i="25" s="1"/>
  <c r="K36" i="24"/>
  <c r="R14" i="25" s="1"/>
  <c r="N35" i="24"/>
  <c r="S13" i="25" s="1"/>
  <c r="K35" i="24"/>
  <c r="R13" i="25" s="1"/>
  <c r="N34" i="24"/>
  <c r="S12" i="25" s="1"/>
  <c r="K34" i="24"/>
  <c r="R12" i="25" s="1"/>
  <c r="N33" i="24"/>
  <c r="S11" i="25" s="1"/>
  <c r="K33" i="24"/>
  <c r="R11" i="25" s="1"/>
  <c r="N32" i="24"/>
  <c r="S10" i="25" s="1"/>
  <c r="K32" i="24"/>
  <c r="R10" i="25" s="1"/>
  <c r="N31" i="24"/>
  <c r="S9" i="25" s="1"/>
  <c r="K31" i="24"/>
  <c r="R9" i="25" s="1"/>
  <c r="N30" i="24"/>
  <c r="S8" i="25" s="1"/>
  <c r="K30" i="24"/>
  <c r="R8" i="25" s="1"/>
  <c r="N29" i="24"/>
  <c r="S7" i="25" s="1"/>
  <c r="K29" i="24"/>
  <c r="R7" i="25" s="1"/>
  <c r="N28" i="24"/>
  <c r="S6" i="25" s="1"/>
  <c r="K28" i="24"/>
  <c r="R6" i="25" s="1"/>
  <c r="N27" i="24"/>
  <c r="S5" i="25" s="1"/>
  <c r="K27" i="24"/>
  <c r="R5" i="25" s="1"/>
  <c r="N26" i="24"/>
  <c r="S4" i="25" s="1"/>
  <c r="K26" i="24"/>
  <c r="R4" i="25" s="1"/>
  <c r="N25" i="24"/>
  <c r="S3" i="25" s="1"/>
  <c r="K25" i="24"/>
  <c r="R3" i="25" s="1"/>
  <c r="N26" i="16"/>
  <c r="H4" i="25" s="1"/>
  <c r="N27" i="16"/>
  <c r="H5" i="25" s="1"/>
  <c r="N28" i="16"/>
  <c r="H6" i="25" s="1"/>
  <c r="N29" i="16"/>
  <c r="H7" i="25" s="1"/>
  <c r="N30" i="16"/>
  <c r="H8" i="25" s="1"/>
  <c r="N31" i="16"/>
  <c r="H9" i="25" s="1"/>
  <c r="N32" i="16"/>
  <c r="H10" i="25" s="1"/>
  <c r="N33" i="16"/>
  <c r="H11" i="25" s="1"/>
  <c r="N34" i="16"/>
  <c r="H12" i="25" s="1"/>
  <c r="N35" i="16"/>
  <c r="H13" i="25" s="1"/>
  <c r="N36" i="16"/>
  <c r="H14" i="25" s="1"/>
  <c r="N37" i="16"/>
  <c r="H15" i="25" s="1"/>
  <c r="N38" i="16"/>
  <c r="H16" i="25" s="1"/>
  <c r="N39" i="16"/>
  <c r="H17" i="25" s="1"/>
  <c r="N40" i="16"/>
  <c r="H18" i="25" s="1"/>
  <c r="N41" i="16"/>
  <c r="H19" i="25" s="1"/>
  <c r="N42" i="16"/>
  <c r="H20" i="25" s="1"/>
  <c r="N43" i="16"/>
  <c r="H21" i="25" s="1"/>
  <c r="N44" i="16"/>
  <c r="H22" i="25" s="1"/>
  <c r="N45" i="16"/>
  <c r="H23" i="25" s="1"/>
  <c r="N46" i="16"/>
  <c r="H24" i="25" s="1"/>
  <c r="N47" i="16"/>
  <c r="H25" i="25" s="1"/>
  <c r="N48" i="16"/>
  <c r="H26" i="25" s="1"/>
  <c r="N49" i="16"/>
  <c r="H27" i="25" s="1"/>
  <c r="N50" i="16"/>
  <c r="H28" i="25" s="1"/>
  <c r="N51" i="16"/>
  <c r="H29" i="25" s="1"/>
  <c r="N52" i="16"/>
  <c r="H30" i="25" s="1"/>
  <c r="N53" i="16"/>
  <c r="H31" i="25" s="1"/>
  <c r="N54" i="16"/>
  <c r="H32" i="25" s="1"/>
  <c r="N55" i="16"/>
  <c r="H33" i="25" s="1"/>
  <c r="N56" i="16"/>
  <c r="H34" i="25" s="1"/>
  <c r="N57" i="16"/>
  <c r="H35" i="25" s="1"/>
  <c r="N58" i="16"/>
  <c r="H36" i="25" s="1"/>
  <c r="N59" i="16"/>
  <c r="H37" i="25" s="1"/>
  <c r="N60" i="16"/>
  <c r="H38" i="25" s="1"/>
  <c r="N61" i="16"/>
  <c r="H39" i="25" s="1"/>
  <c r="N62" i="16"/>
  <c r="H40" i="25" s="1"/>
  <c r="N63" i="16"/>
  <c r="H41" i="25" s="1"/>
  <c r="N64" i="16"/>
  <c r="H42" i="25" s="1"/>
  <c r="N65" i="16"/>
  <c r="H43" i="25" s="1"/>
  <c r="N66" i="16"/>
  <c r="H44" i="25" s="1"/>
  <c r="N67" i="16"/>
  <c r="N68" i="16"/>
  <c r="H46" i="25" s="1"/>
  <c r="N69" i="16"/>
  <c r="H47" i="25" s="1"/>
  <c r="N70" i="16"/>
  <c r="H48" i="25" s="1"/>
  <c r="N71" i="16"/>
  <c r="H49" i="25" s="1"/>
  <c r="N72" i="16"/>
  <c r="H50" i="25" s="1"/>
  <c r="N73" i="16"/>
  <c r="H51" i="25" s="1"/>
  <c r="N74" i="16"/>
  <c r="H52" i="25" s="1"/>
  <c r="N75" i="16"/>
  <c r="H53" i="25" s="1"/>
  <c r="N76" i="16"/>
  <c r="H54" i="25" s="1"/>
  <c r="N77" i="16"/>
  <c r="H55" i="25" s="1"/>
  <c r="N78" i="16"/>
  <c r="H56" i="25" s="1"/>
  <c r="N79" i="16"/>
  <c r="H57" i="25" s="1"/>
  <c r="N80" i="16"/>
  <c r="H58" i="25" s="1"/>
  <c r="N81" i="16"/>
  <c r="H59" i="25" s="1"/>
  <c r="N82" i="16"/>
  <c r="H60" i="25" s="1"/>
  <c r="N83" i="16"/>
  <c r="H61" i="25" s="1"/>
  <c r="N84" i="16"/>
  <c r="H62" i="25" s="1"/>
  <c r="N25" i="16"/>
  <c r="H3" i="25" s="1"/>
  <c r="G4" i="25"/>
  <c r="G5" i="25"/>
  <c r="K28" i="16"/>
  <c r="G6" i="25" s="1"/>
  <c r="K29" i="16"/>
  <c r="G7" i="25" s="1"/>
  <c r="K30" i="16"/>
  <c r="G8" i="25" s="1"/>
  <c r="K31" i="16"/>
  <c r="G9" i="25" s="1"/>
  <c r="K32" i="16"/>
  <c r="G10" i="25" s="1"/>
  <c r="K33" i="16"/>
  <c r="G11" i="25" s="1"/>
  <c r="K34" i="16"/>
  <c r="G12" i="25" s="1"/>
  <c r="K35" i="16"/>
  <c r="G13" i="25" s="1"/>
  <c r="K36" i="16"/>
  <c r="G14" i="25" s="1"/>
  <c r="K37" i="16"/>
  <c r="G15" i="25" s="1"/>
  <c r="K38" i="16"/>
  <c r="G16" i="25" s="1"/>
  <c r="K39" i="16"/>
  <c r="G17" i="25" s="1"/>
  <c r="K40" i="16"/>
  <c r="G18" i="25" s="1"/>
  <c r="K41" i="16"/>
  <c r="G19" i="25" s="1"/>
  <c r="K42" i="16"/>
  <c r="G20" i="25" s="1"/>
  <c r="K43" i="16"/>
  <c r="G21" i="25" s="1"/>
  <c r="K44" i="16"/>
  <c r="G22" i="25" s="1"/>
  <c r="K45" i="16"/>
  <c r="G23" i="25" s="1"/>
  <c r="K46" i="16"/>
  <c r="G24" i="25" s="1"/>
  <c r="K47" i="16"/>
  <c r="G25" i="25" s="1"/>
  <c r="K48" i="16"/>
  <c r="G26" i="25" s="1"/>
  <c r="K49" i="16"/>
  <c r="G27" i="25" s="1"/>
  <c r="K50" i="16"/>
  <c r="G28" i="25" s="1"/>
  <c r="K51" i="16"/>
  <c r="G29" i="25" s="1"/>
  <c r="K52" i="16"/>
  <c r="G30" i="25" s="1"/>
  <c r="K53" i="16"/>
  <c r="G31" i="25" s="1"/>
  <c r="K54" i="16"/>
  <c r="G32" i="25" s="1"/>
  <c r="K55" i="16"/>
  <c r="G33" i="25" s="1"/>
  <c r="K56" i="16"/>
  <c r="G34" i="25" s="1"/>
  <c r="K57" i="16"/>
  <c r="G35" i="25" s="1"/>
  <c r="K58" i="16"/>
  <c r="G36" i="25" s="1"/>
  <c r="K59" i="16"/>
  <c r="G37" i="25" s="1"/>
  <c r="K60" i="16"/>
  <c r="G38" i="25" s="1"/>
  <c r="K61" i="16"/>
  <c r="G39" i="25" s="1"/>
  <c r="K62" i="16"/>
  <c r="G40" i="25" s="1"/>
  <c r="K63" i="16"/>
  <c r="G41" i="25" s="1"/>
  <c r="K64" i="16"/>
  <c r="G42" i="25" s="1"/>
  <c r="K65" i="16"/>
  <c r="G43" i="25" s="1"/>
  <c r="K66" i="16"/>
  <c r="G44" i="25" s="1"/>
  <c r="K67" i="16"/>
  <c r="G45" i="25" s="1"/>
  <c r="K68" i="16"/>
  <c r="G46" i="25" s="1"/>
  <c r="K69" i="16"/>
  <c r="G47" i="25" s="1"/>
  <c r="K70" i="16"/>
  <c r="G48" i="25" s="1"/>
  <c r="K71" i="16"/>
  <c r="G49" i="25" s="1"/>
  <c r="K72" i="16"/>
  <c r="G50" i="25" s="1"/>
  <c r="K73" i="16"/>
  <c r="G51" i="25" s="1"/>
  <c r="K74" i="16"/>
  <c r="G52" i="25" s="1"/>
  <c r="K75" i="16"/>
  <c r="G53" i="25" s="1"/>
  <c r="K76" i="16"/>
  <c r="G54" i="25" s="1"/>
  <c r="K77" i="16"/>
  <c r="G55" i="25" s="1"/>
  <c r="K78" i="16"/>
  <c r="G56" i="25" s="1"/>
  <c r="K79" i="16"/>
  <c r="G57" i="25" s="1"/>
  <c r="K80" i="16"/>
  <c r="G58" i="25" s="1"/>
  <c r="K81" i="16"/>
  <c r="G59" i="25" s="1"/>
  <c r="K82" i="16"/>
  <c r="G60" i="25" s="1"/>
  <c r="K83" i="16"/>
  <c r="G61" i="25" s="1"/>
  <c r="K84" i="16"/>
  <c r="G62" i="25" s="1"/>
  <c r="G3" i="25"/>
  <c r="Y4" i="25"/>
  <c r="Y5" i="25"/>
  <c r="Y6" i="25"/>
  <c r="Y7" i="25"/>
  <c r="Y8" i="25"/>
  <c r="Y9" i="25"/>
  <c r="Y11" i="25"/>
  <c r="Y12" i="25"/>
  <c r="Y13" i="25"/>
  <c r="Y14" i="25"/>
  <c r="Y15" i="25"/>
  <c r="Y16" i="25"/>
  <c r="Y3" i="25"/>
  <c r="X4" i="25"/>
  <c r="X5" i="25"/>
  <c r="X6" i="25"/>
  <c r="X7" i="25"/>
  <c r="X8" i="25"/>
  <c r="X9" i="25"/>
  <c r="X11" i="25"/>
  <c r="X12" i="25"/>
  <c r="X13" i="25"/>
  <c r="X14" i="25"/>
  <c r="X15" i="25"/>
  <c r="X16" i="25"/>
  <c r="X3" i="25"/>
  <c r="P4" i="25"/>
  <c r="Q4" i="25"/>
  <c r="P5" i="25"/>
  <c r="Q5" i="25"/>
  <c r="P6" i="25"/>
  <c r="Q6" i="25"/>
  <c r="P7" i="25"/>
  <c r="Q7" i="25"/>
  <c r="P8" i="25"/>
  <c r="Q8" i="25"/>
  <c r="P9" i="25"/>
  <c r="Q9" i="25"/>
  <c r="P10" i="25"/>
  <c r="Q10" i="25"/>
  <c r="P11" i="25"/>
  <c r="Q11" i="25"/>
  <c r="P12" i="25"/>
  <c r="Q12" i="25"/>
  <c r="P13" i="25"/>
  <c r="Q13" i="25"/>
  <c r="P14" i="25"/>
  <c r="Q14" i="25"/>
  <c r="P15" i="25"/>
  <c r="Q15" i="25"/>
  <c r="P16" i="25"/>
  <c r="Q16" i="25"/>
  <c r="P17" i="25"/>
  <c r="Q17" i="25"/>
  <c r="P18" i="25"/>
  <c r="Q18" i="25"/>
  <c r="P19" i="25"/>
  <c r="Q19" i="25"/>
  <c r="P20" i="25"/>
  <c r="Q20" i="25"/>
  <c r="P21" i="25"/>
  <c r="Q21" i="25"/>
  <c r="P22" i="25"/>
  <c r="Q22" i="25"/>
  <c r="P23" i="25"/>
  <c r="Q23" i="25"/>
  <c r="P24" i="25"/>
  <c r="Q24" i="25"/>
  <c r="P25" i="25"/>
  <c r="Q25" i="25"/>
  <c r="P26" i="25"/>
  <c r="Q26" i="25"/>
  <c r="P27" i="25"/>
  <c r="Q27" i="25"/>
  <c r="P28" i="25"/>
  <c r="Q28" i="25"/>
  <c r="P29" i="25"/>
  <c r="Q29" i="25"/>
  <c r="P30" i="25"/>
  <c r="Q30" i="25"/>
  <c r="P31" i="25"/>
  <c r="Q31" i="25"/>
  <c r="P32" i="25"/>
  <c r="Q32" i="25"/>
  <c r="P33" i="25"/>
  <c r="Q33" i="25"/>
  <c r="P34" i="25"/>
  <c r="Q34" i="25"/>
  <c r="P35" i="25"/>
  <c r="Q35" i="25"/>
  <c r="P36" i="25"/>
  <c r="Q36" i="25"/>
  <c r="P37" i="25"/>
  <c r="Q37" i="25"/>
  <c r="P38" i="25"/>
  <c r="Q38" i="25"/>
  <c r="P39" i="25"/>
  <c r="Q39" i="25"/>
  <c r="P40" i="25"/>
  <c r="Q40" i="25"/>
  <c r="P41" i="25"/>
  <c r="Q41" i="25"/>
  <c r="P42" i="25"/>
  <c r="Q42" i="25"/>
  <c r="P43" i="25"/>
  <c r="Q43" i="25"/>
  <c r="P44" i="25"/>
  <c r="Q44" i="25"/>
  <c r="P45" i="25"/>
  <c r="Q45" i="25"/>
  <c r="P46" i="25"/>
  <c r="Q46" i="25"/>
  <c r="P47" i="25"/>
  <c r="Q47" i="25"/>
  <c r="P48" i="25"/>
  <c r="Q48" i="25"/>
  <c r="P49" i="25"/>
  <c r="Q49" i="25"/>
  <c r="P50" i="25"/>
  <c r="Q50" i="25"/>
  <c r="P51" i="25"/>
  <c r="Q51" i="25"/>
  <c r="P52" i="25"/>
  <c r="Q52" i="25"/>
  <c r="P53" i="25"/>
  <c r="Q53" i="25"/>
  <c r="P54" i="25"/>
  <c r="Q54" i="25"/>
  <c r="P55" i="25"/>
  <c r="Q55" i="25"/>
  <c r="P56" i="25"/>
  <c r="Q56" i="25"/>
  <c r="P57" i="25"/>
  <c r="Q57" i="25"/>
  <c r="P58" i="25"/>
  <c r="Q58" i="25"/>
  <c r="P59" i="25"/>
  <c r="Q59" i="25"/>
  <c r="P60" i="25"/>
  <c r="Q60" i="25"/>
  <c r="P61" i="25"/>
  <c r="Q61" i="25"/>
  <c r="P62" i="25"/>
  <c r="Q62" i="25"/>
  <c r="Q3" i="25"/>
  <c r="P3" i="25"/>
  <c r="E4" i="25"/>
  <c r="F4" i="25"/>
  <c r="E5" i="25"/>
  <c r="F5" i="25"/>
  <c r="E6" i="25"/>
  <c r="F6" i="25"/>
  <c r="E7" i="25"/>
  <c r="F7" i="25"/>
  <c r="E8" i="25"/>
  <c r="F8" i="25"/>
  <c r="E9" i="25"/>
  <c r="F9" i="25"/>
  <c r="E10" i="25"/>
  <c r="F10" i="25"/>
  <c r="E11" i="25"/>
  <c r="F11" i="25"/>
  <c r="E12" i="25"/>
  <c r="F12" i="25"/>
  <c r="E13" i="25"/>
  <c r="F13" i="25"/>
  <c r="E14" i="25"/>
  <c r="F14" i="25"/>
  <c r="E15" i="25"/>
  <c r="F15" i="25"/>
  <c r="E16" i="25"/>
  <c r="F16" i="25"/>
  <c r="E17" i="25"/>
  <c r="F17" i="25"/>
  <c r="E18" i="25"/>
  <c r="F18" i="25"/>
  <c r="E19" i="25"/>
  <c r="F19" i="25"/>
  <c r="E20" i="25"/>
  <c r="F20" i="25"/>
  <c r="E21" i="25"/>
  <c r="F21" i="25"/>
  <c r="E22" i="25"/>
  <c r="F22" i="25"/>
  <c r="E23" i="25"/>
  <c r="F23" i="25"/>
  <c r="E24" i="25"/>
  <c r="F24" i="25"/>
  <c r="E25" i="25"/>
  <c r="F25" i="25"/>
  <c r="E26" i="25"/>
  <c r="F26" i="25"/>
  <c r="E27" i="25"/>
  <c r="F27" i="25"/>
  <c r="E28" i="25"/>
  <c r="F28" i="25"/>
  <c r="E29" i="25"/>
  <c r="F29" i="25"/>
  <c r="E30" i="25"/>
  <c r="F30" i="25"/>
  <c r="E31" i="25"/>
  <c r="F31" i="25"/>
  <c r="E32" i="25"/>
  <c r="F32" i="25"/>
  <c r="E33" i="25"/>
  <c r="F33" i="25"/>
  <c r="E34" i="25"/>
  <c r="F34" i="25"/>
  <c r="E35" i="25"/>
  <c r="F35" i="25"/>
  <c r="E36" i="25"/>
  <c r="F36" i="25"/>
  <c r="E37" i="25"/>
  <c r="F37" i="25"/>
  <c r="E38" i="25"/>
  <c r="F38" i="25"/>
  <c r="E39" i="25"/>
  <c r="F39" i="25"/>
  <c r="E40" i="25"/>
  <c r="F40" i="25"/>
  <c r="E41" i="25"/>
  <c r="F41" i="25"/>
  <c r="E42" i="25"/>
  <c r="F42" i="25"/>
  <c r="E43" i="25"/>
  <c r="F43" i="25"/>
  <c r="E44" i="25"/>
  <c r="F44" i="25"/>
  <c r="E45" i="25"/>
  <c r="F45" i="25"/>
  <c r="E46" i="25"/>
  <c r="F46" i="25"/>
  <c r="E47" i="25"/>
  <c r="F47" i="25"/>
  <c r="E48" i="25"/>
  <c r="F48" i="25"/>
  <c r="E49" i="25"/>
  <c r="F49" i="25"/>
  <c r="E50" i="25"/>
  <c r="F50" i="25"/>
  <c r="E51" i="25"/>
  <c r="F51" i="25"/>
  <c r="E52" i="25"/>
  <c r="F52" i="25"/>
  <c r="E53" i="25"/>
  <c r="F53" i="25"/>
  <c r="E54" i="25"/>
  <c r="F54" i="25"/>
  <c r="E55" i="25"/>
  <c r="F55" i="25"/>
  <c r="E56" i="25"/>
  <c r="F56" i="25"/>
  <c r="E57" i="25"/>
  <c r="F57" i="25"/>
  <c r="E58" i="25"/>
  <c r="F58" i="25"/>
  <c r="E59" i="25"/>
  <c r="F59" i="25"/>
  <c r="E60" i="25"/>
  <c r="F60" i="25"/>
  <c r="E61" i="25"/>
  <c r="F61" i="25"/>
  <c r="E62" i="25"/>
  <c r="F62" i="25"/>
  <c r="F3" i="25"/>
  <c r="E3" i="25"/>
  <c r="T3" i="25"/>
  <c r="T4" i="25"/>
  <c r="T5" i="25"/>
  <c r="T6" i="25"/>
  <c r="T7" i="25"/>
  <c r="T8" i="25"/>
  <c r="T9" i="25"/>
  <c r="T10" i="25"/>
  <c r="T11" i="25"/>
  <c r="T12" i="25"/>
  <c r="T13" i="25"/>
  <c r="T14" i="25"/>
  <c r="T15" i="25"/>
  <c r="T16" i="25"/>
  <c r="T17" i="25"/>
  <c r="T18" i="25"/>
  <c r="T19" i="25"/>
  <c r="T20" i="25"/>
  <c r="T21" i="25"/>
  <c r="T22" i="25"/>
  <c r="T23" i="25"/>
  <c r="T24" i="25"/>
  <c r="T25" i="25"/>
  <c r="T26" i="25"/>
  <c r="T27" i="25"/>
  <c r="T28" i="25"/>
  <c r="T29" i="25"/>
  <c r="T30" i="25"/>
  <c r="T31" i="25"/>
  <c r="T32" i="25"/>
  <c r="T33" i="25"/>
  <c r="T34" i="25"/>
  <c r="T35" i="25"/>
  <c r="T36" i="25"/>
  <c r="T37" i="25"/>
  <c r="T38" i="25"/>
  <c r="T39" i="25"/>
  <c r="T40" i="25"/>
  <c r="T41" i="25"/>
  <c r="T42" i="25"/>
  <c r="T43" i="25"/>
  <c r="T44" i="25"/>
  <c r="T45" i="25"/>
  <c r="T46" i="25"/>
  <c r="T47" i="25"/>
  <c r="T48" i="25"/>
  <c r="T49" i="25"/>
  <c r="T50" i="25"/>
  <c r="T51" i="25"/>
  <c r="T52" i="25"/>
  <c r="T53" i="25"/>
  <c r="T54" i="25"/>
  <c r="T55" i="25"/>
  <c r="T56" i="25"/>
  <c r="T57" i="25"/>
  <c r="T58" i="25"/>
  <c r="T59" i="25"/>
  <c r="T60" i="25"/>
  <c r="T61" i="25"/>
  <c r="T62" i="25"/>
  <c r="U62" i="25"/>
  <c r="J62" i="25"/>
  <c r="I62" i="25"/>
  <c r="U61" i="25"/>
  <c r="J61" i="25"/>
  <c r="I61" i="25"/>
  <c r="U60" i="25"/>
  <c r="J60" i="25"/>
  <c r="I60" i="25"/>
  <c r="U59" i="25"/>
  <c r="J59" i="25"/>
  <c r="I59" i="25"/>
  <c r="U58" i="25"/>
  <c r="J58" i="25"/>
  <c r="I58" i="25"/>
  <c r="U57" i="25"/>
  <c r="J57" i="25"/>
  <c r="I57" i="25"/>
  <c r="U56" i="25"/>
  <c r="J56" i="25"/>
  <c r="I56" i="25"/>
  <c r="U55" i="25"/>
  <c r="J55" i="25"/>
  <c r="I55" i="25"/>
  <c r="U54" i="25"/>
  <c r="J54" i="25"/>
  <c r="I54" i="25"/>
  <c r="U53" i="25"/>
  <c r="J53" i="25"/>
  <c r="I53" i="25"/>
  <c r="U52" i="25"/>
  <c r="J52" i="25"/>
  <c r="I52" i="25"/>
  <c r="U51" i="25"/>
  <c r="J51" i="25"/>
  <c r="I51" i="25"/>
  <c r="U50" i="25"/>
  <c r="J50" i="25"/>
  <c r="I50" i="25"/>
  <c r="U49" i="25"/>
  <c r="J49" i="25"/>
  <c r="I49" i="25"/>
  <c r="U48" i="25"/>
  <c r="J48" i="25"/>
  <c r="I48" i="25"/>
  <c r="U47" i="25"/>
  <c r="J47" i="25"/>
  <c r="I47" i="25"/>
  <c r="U46" i="25"/>
  <c r="J46" i="25"/>
  <c r="I46" i="25"/>
  <c r="U45" i="25"/>
  <c r="J45" i="25"/>
  <c r="I45" i="25"/>
  <c r="U44" i="25"/>
  <c r="J44" i="25"/>
  <c r="I44" i="25"/>
  <c r="U43" i="25"/>
  <c r="J43" i="25"/>
  <c r="I43" i="25"/>
  <c r="U42" i="25"/>
  <c r="J42" i="25"/>
  <c r="I42" i="25"/>
  <c r="U41" i="25"/>
  <c r="J41" i="25"/>
  <c r="I41" i="25"/>
  <c r="U40" i="25"/>
  <c r="J40" i="25"/>
  <c r="I40" i="25"/>
  <c r="U39" i="25"/>
  <c r="J39" i="25"/>
  <c r="I39" i="25"/>
  <c r="U38" i="25"/>
  <c r="J38" i="25"/>
  <c r="I38" i="25"/>
  <c r="U37" i="25"/>
  <c r="J37" i="25"/>
  <c r="I37" i="25"/>
  <c r="U36" i="25"/>
  <c r="J36" i="25"/>
  <c r="I36" i="25"/>
  <c r="U35" i="25"/>
  <c r="J35" i="25"/>
  <c r="I35" i="25"/>
  <c r="U34" i="25"/>
  <c r="J34" i="25"/>
  <c r="I34" i="25"/>
  <c r="U33" i="25"/>
  <c r="J33" i="25"/>
  <c r="I33" i="25"/>
  <c r="U32" i="25"/>
  <c r="J32" i="25"/>
  <c r="I32" i="25"/>
  <c r="U31" i="25"/>
  <c r="J31" i="25"/>
  <c r="I31" i="25"/>
  <c r="U30" i="25"/>
  <c r="J30" i="25"/>
  <c r="I30" i="25"/>
  <c r="U29" i="25"/>
  <c r="J29" i="25"/>
  <c r="I29" i="25"/>
  <c r="U28" i="25"/>
  <c r="J28" i="25"/>
  <c r="I28" i="25"/>
  <c r="U27" i="25"/>
  <c r="J27" i="25"/>
  <c r="I27" i="25"/>
  <c r="U26" i="25"/>
  <c r="J26" i="25"/>
  <c r="I26" i="25"/>
  <c r="U25" i="25"/>
  <c r="J25" i="25"/>
  <c r="I25" i="25"/>
  <c r="U24" i="25"/>
  <c r="J24" i="25"/>
  <c r="I24" i="25"/>
  <c r="U23" i="25"/>
  <c r="J23" i="25"/>
  <c r="I23" i="25"/>
  <c r="U22" i="25"/>
  <c r="J22" i="25"/>
  <c r="I22" i="25"/>
  <c r="U21" i="25"/>
  <c r="J21" i="25"/>
  <c r="I21" i="25"/>
  <c r="U20" i="25"/>
  <c r="J20" i="25"/>
  <c r="I20" i="25"/>
  <c r="U19" i="25"/>
  <c r="J19" i="25"/>
  <c r="I19" i="25"/>
  <c r="U18" i="25"/>
  <c r="J18" i="25"/>
  <c r="I18" i="25"/>
  <c r="U17" i="25"/>
  <c r="J17" i="25"/>
  <c r="I17" i="25"/>
  <c r="U16" i="25"/>
  <c r="J16" i="25"/>
  <c r="I16" i="25"/>
  <c r="U15" i="25"/>
  <c r="J15" i="25"/>
  <c r="I15" i="25"/>
  <c r="U14" i="25"/>
  <c r="J14" i="25"/>
  <c r="I14" i="25"/>
  <c r="U13" i="25"/>
  <c r="J13" i="25"/>
  <c r="I13" i="25"/>
  <c r="U12" i="25"/>
  <c r="J12" i="25"/>
  <c r="I12" i="25"/>
  <c r="U11" i="25"/>
  <c r="J11" i="25"/>
  <c r="I11" i="25"/>
  <c r="U10" i="25"/>
  <c r="J10" i="25"/>
  <c r="I10" i="25"/>
  <c r="U9" i="25"/>
  <c r="J9" i="25"/>
  <c r="I9" i="25"/>
  <c r="U8" i="25"/>
  <c r="J8" i="25"/>
  <c r="I8" i="25"/>
  <c r="U7" i="25"/>
  <c r="J7" i="25"/>
  <c r="I7" i="25"/>
  <c r="U6" i="25"/>
  <c r="J6" i="25"/>
  <c r="I6" i="25"/>
  <c r="U5" i="25"/>
  <c r="J5" i="25"/>
  <c r="I5" i="25"/>
  <c r="U4" i="25"/>
  <c r="J4" i="25"/>
  <c r="I4" i="25"/>
  <c r="U3" i="25"/>
  <c r="J3" i="25"/>
  <c r="I3" i="25"/>
  <c r="R62" i="25"/>
  <c r="R56" i="25"/>
  <c r="R40" i="25"/>
  <c r="H45" i="25"/>
  <c r="K16" i="24" l="1"/>
  <c r="H19" i="16"/>
  <c r="K16" i="16"/>
</calcChain>
</file>

<file path=xl/comments1.xml><?xml version="1.0" encoding="utf-8"?>
<comments xmlns="http://schemas.openxmlformats.org/spreadsheetml/2006/main">
  <authors>
    <author>Administrator</author>
  </authors>
  <commentList>
    <comment ref="D25" authorId="0" shapeId="0">
      <text>
        <r>
          <rPr>
            <b/>
            <sz val="9"/>
            <color indexed="81"/>
            <rFont val="ＭＳ Ｐゴシック"/>
            <family val="3"/>
            <charset val="128"/>
          </rPr>
          <t>全角で入力
＜姓のみ＞</t>
        </r>
      </text>
    </comment>
    <comment ref="E25" authorId="0" shapeId="0">
      <text>
        <r>
          <rPr>
            <b/>
            <sz val="9"/>
            <color indexed="81"/>
            <rFont val="ＭＳ Ｐゴシック"/>
            <family val="3"/>
            <charset val="128"/>
          </rPr>
          <t>全角で入力
＜名のみ＞</t>
        </r>
      </text>
    </comment>
    <comment ref="F25" authorId="0" shapeId="0">
      <text>
        <r>
          <rPr>
            <b/>
            <sz val="9"/>
            <color indexed="81"/>
            <rFont val="ＭＳ Ｐゴシック"/>
            <family val="3"/>
            <charset val="128"/>
          </rPr>
          <t>半角カタカナで入力
＜姓のみ＞</t>
        </r>
      </text>
    </comment>
    <comment ref="G25" authorId="0" shapeId="0">
      <text>
        <r>
          <rPr>
            <b/>
            <sz val="9"/>
            <color indexed="81"/>
            <rFont val="ＭＳ Ｐゴシック"/>
            <family val="3"/>
            <charset val="128"/>
          </rPr>
          <t>半角カタカナで入力
＜名のみ＞</t>
        </r>
      </text>
    </comment>
    <comment ref="J25" authorId="0" shapeId="0">
      <text>
        <r>
          <rPr>
            <b/>
            <sz val="9"/>
            <color indexed="81"/>
            <rFont val="ＭＳ Ｐゴシック"/>
            <family val="3"/>
            <charset val="128"/>
          </rPr>
          <t>【トラック種目】
8秒6 →0000860
8秒25→0000825
14秒3→0001430
【フィールド】
1m25→00125
4m63→00463
54m63→05463
【記録なし＝空欄】</t>
        </r>
      </text>
    </comment>
    <comment ref="M25" authorId="0" shapeId="0">
      <text>
        <r>
          <rPr>
            <b/>
            <sz val="9"/>
            <color indexed="81"/>
            <rFont val="ＭＳ Ｐゴシック"/>
            <family val="3"/>
            <charset val="128"/>
          </rPr>
          <t>【トラック種目】
8秒6 →0000860
8秒25→0000825
14秒3→0001430
【フィールド】
1m25→00125
4m63→00463
54m63→05463
【記録なし＝空欄】</t>
        </r>
      </text>
    </comment>
    <comment ref="D55" authorId="0" shapeId="0">
      <text>
        <r>
          <rPr>
            <b/>
            <sz val="9"/>
            <color indexed="81"/>
            <rFont val="ＭＳ Ｐゴシック"/>
            <family val="3"/>
            <charset val="128"/>
          </rPr>
          <t>全角で入力
＜姓のみ＞</t>
        </r>
      </text>
    </comment>
    <comment ref="E55" authorId="0" shapeId="0">
      <text>
        <r>
          <rPr>
            <b/>
            <sz val="9"/>
            <color indexed="81"/>
            <rFont val="ＭＳ Ｐゴシック"/>
            <family val="3"/>
            <charset val="128"/>
          </rPr>
          <t>全角で入力
＜名のみ＞</t>
        </r>
      </text>
    </comment>
    <comment ref="F55" authorId="0" shapeId="0">
      <text>
        <r>
          <rPr>
            <b/>
            <sz val="9"/>
            <color indexed="81"/>
            <rFont val="ＭＳ Ｐゴシック"/>
            <family val="3"/>
            <charset val="128"/>
          </rPr>
          <t>半角カタカナで入力
＜姓のみ＞</t>
        </r>
      </text>
    </comment>
    <comment ref="G55" authorId="0" shapeId="0">
      <text>
        <r>
          <rPr>
            <b/>
            <sz val="9"/>
            <color indexed="81"/>
            <rFont val="ＭＳ Ｐゴシック"/>
            <family val="3"/>
            <charset val="128"/>
          </rPr>
          <t>半角カタカナで入力
＜名のみ＞</t>
        </r>
      </text>
    </comment>
  </commentList>
</comments>
</file>

<file path=xl/comments2.xml><?xml version="1.0" encoding="utf-8"?>
<comments xmlns="http://schemas.openxmlformats.org/spreadsheetml/2006/main">
  <authors>
    <author>Administrator</author>
  </authors>
  <commentList>
    <comment ref="D25" authorId="0" shapeId="0">
      <text>
        <r>
          <rPr>
            <b/>
            <sz val="9"/>
            <color indexed="81"/>
            <rFont val="ＭＳ Ｐゴシック"/>
            <family val="3"/>
            <charset val="128"/>
          </rPr>
          <t>全角で入力
＜姓のみ＞</t>
        </r>
      </text>
    </comment>
    <comment ref="E25" authorId="0" shapeId="0">
      <text>
        <r>
          <rPr>
            <b/>
            <sz val="9"/>
            <color indexed="81"/>
            <rFont val="ＭＳ Ｐゴシック"/>
            <family val="3"/>
            <charset val="128"/>
          </rPr>
          <t>全角で入力
＜名のみ＞</t>
        </r>
      </text>
    </comment>
    <comment ref="F25" authorId="0" shapeId="0">
      <text>
        <r>
          <rPr>
            <b/>
            <sz val="9"/>
            <color indexed="81"/>
            <rFont val="ＭＳ Ｐゴシック"/>
            <family val="3"/>
            <charset val="128"/>
          </rPr>
          <t>半角カタカナで入力
＜姓のみ＞</t>
        </r>
      </text>
    </comment>
    <comment ref="G25" authorId="0" shapeId="0">
      <text>
        <r>
          <rPr>
            <b/>
            <sz val="9"/>
            <color indexed="81"/>
            <rFont val="ＭＳ Ｐゴシック"/>
            <family val="3"/>
            <charset val="128"/>
          </rPr>
          <t>半角カタカナで入力
＜名のみ＞</t>
        </r>
      </text>
    </comment>
    <comment ref="J25" authorId="0" shapeId="0">
      <text>
        <r>
          <rPr>
            <b/>
            <sz val="9"/>
            <color indexed="81"/>
            <rFont val="ＭＳ Ｐゴシック"/>
            <family val="3"/>
            <charset val="128"/>
          </rPr>
          <t>【トラック種目】
8秒6 →0000860
8秒25→0000825
14秒3→0001430
【フィールド】
1m25→00125
4m63→00463
54m63→05463
【記録なし＝空欄】</t>
        </r>
      </text>
    </comment>
    <comment ref="M25" authorId="0" shapeId="0">
      <text>
        <r>
          <rPr>
            <b/>
            <sz val="9"/>
            <color indexed="81"/>
            <rFont val="ＭＳ Ｐゴシック"/>
            <family val="3"/>
            <charset val="128"/>
          </rPr>
          <t>【トラック種目】
8秒6 →0000860
8秒25→0000825
14秒3→0001430
【フィールド】
1m25→00125
4m63→00463
54m63→05463
【記録なし＝空欄】</t>
        </r>
      </text>
    </comment>
    <comment ref="D55" authorId="0" shapeId="0">
      <text>
        <r>
          <rPr>
            <b/>
            <sz val="9"/>
            <color indexed="81"/>
            <rFont val="ＭＳ Ｐゴシック"/>
            <family val="3"/>
            <charset val="128"/>
          </rPr>
          <t>全角で入力
＜姓のみ＞</t>
        </r>
      </text>
    </comment>
    <comment ref="E55" authorId="0" shapeId="0">
      <text>
        <r>
          <rPr>
            <b/>
            <sz val="9"/>
            <color indexed="81"/>
            <rFont val="ＭＳ Ｐゴシック"/>
            <family val="3"/>
            <charset val="128"/>
          </rPr>
          <t>全角で入力
＜名のみ＞</t>
        </r>
      </text>
    </comment>
    <comment ref="F55" authorId="0" shapeId="0">
      <text>
        <r>
          <rPr>
            <b/>
            <sz val="9"/>
            <color indexed="81"/>
            <rFont val="ＭＳ Ｐゴシック"/>
            <family val="3"/>
            <charset val="128"/>
          </rPr>
          <t>半角カタカナで入力
＜姓のみ＞</t>
        </r>
      </text>
    </comment>
    <comment ref="G55" authorId="0" shapeId="0">
      <text>
        <r>
          <rPr>
            <b/>
            <sz val="9"/>
            <color indexed="81"/>
            <rFont val="ＭＳ Ｐゴシック"/>
            <family val="3"/>
            <charset val="128"/>
          </rPr>
          <t>半角カタカナで入力
＜名のみ＞</t>
        </r>
      </text>
    </comment>
  </commentList>
</comments>
</file>

<file path=xl/comments3.xml><?xml version="1.0" encoding="utf-8"?>
<comments xmlns="http://schemas.openxmlformats.org/spreadsheetml/2006/main">
  <authors>
    <author>Administrator</author>
  </authors>
  <commentList>
    <comment ref="E4" authorId="0" shapeId="0">
      <text>
        <r>
          <rPr>
            <b/>
            <sz val="9"/>
            <color indexed="81"/>
            <rFont val="ＭＳ Ｐゴシック"/>
            <family val="3"/>
            <charset val="128"/>
          </rPr>
          <t>【リレー種目】
＜5桁で入力＞
56秒34→05634
65秒78→10578
1分05秒78→10578</t>
        </r>
      </text>
    </comment>
    <comment ref="E21" authorId="0" shapeId="0">
      <text>
        <r>
          <rPr>
            <b/>
            <sz val="9"/>
            <color indexed="81"/>
            <rFont val="ＭＳ Ｐゴシック"/>
            <family val="3"/>
            <charset val="128"/>
          </rPr>
          <t>【リレー種目】
＜5桁で入力＞
56秒34→05634
65秒78→10578
1分05秒78→10578</t>
        </r>
      </text>
    </comment>
  </commentList>
</comments>
</file>

<file path=xl/sharedStrings.xml><?xml version="1.0" encoding="utf-8"?>
<sst xmlns="http://schemas.openxmlformats.org/spreadsheetml/2006/main" count="563" uniqueCount="167">
  <si>
    <t>学年</t>
    <rPh sb="0" eb="2">
      <t>ガクネン</t>
    </rPh>
    <phoneticPr fontId="4"/>
  </si>
  <si>
    <t>種目１</t>
    <rPh sb="0" eb="2">
      <t>シュモク</t>
    </rPh>
    <phoneticPr fontId="4"/>
  </si>
  <si>
    <t>種目２</t>
    <rPh sb="0" eb="2">
      <t>シュモク</t>
    </rPh>
    <phoneticPr fontId="4"/>
  </si>
  <si>
    <t>例</t>
    <rPh sb="0" eb="1">
      <t>レイ</t>
    </rPh>
    <phoneticPr fontId="4"/>
  </si>
  <si>
    <t>半角</t>
    <rPh sb="0" eb="2">
      <t>ハンカク</t>
    </rPh>
    <phoneticPr fontId="4"/>
  </si>
  <si>
    <t>全角</t>
    <rPh sb="0" eb="2">
      <t>ゼンカク</t>
    </rPh>
    <phoneticPr fontId="4"/>
  </si>
  <si>
    <t>印</t>
    <rPh sb="0" eb="1">
      <t>イン</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</si>
  <si>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</si>
  <si>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</si>
  <si>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</si>
  <si>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</si>
  <si>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</si>
  <si>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</si>
  <si>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</si>
  <si>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</si>
  <si>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</si>
  <si>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</si>
  <si>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</si>
  <si>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所属名</t>
    <rPh sb="0" eb="2">
      <t>ショゾク</t>
    </rPh>
    <rPh sb="2" eb="3">
      <t>メイ</t>
    </rPh>
    <phoneticPr fontId="4"/>
  </si>
  <si>
    <t>5年100m</t>
    <rPh sb="1" eb="2">
      <t>ネン</t>
    </rPh>
    <phoneticPr fontId="4"/>
  </si>
  <si>
    <t>6年100m</t>
    <rPh sb="1" eb="2">
      <t>ネン</t>
    </rPh>
    <phoneticPr fontId="4"/>
  </si>
  <si>
    <t>愛媛陸上競技協会　様</t>
    <rPh sb="0" eb="2">
      <t>エヒメ</t>
    </rPh>
    <rPh sb="2" eb="6">
      <t>リク</t>
    </rPh>
    <rPh sb="6" eb="8">
      <t>キョウカイ</t>
    </rPh>
    <rPh sb="9" eb="10">
      <t>サマ</t>
    </rPh>
    <phoneticPr fontId="4"/>
  </si>
  <si>
    <t>メニューより</t>
    <phoneticPr fontId="4"/>
  </si>
  <si>
    <t>4年100m</t>
    <rPh sb="1" eb="2">
      <t>ネン</t>
    </rPh>
    <phoneticPr fontId="4"/>
  </si>
  <si>
    <t>5年走幅跳</t>
    <rPh sb="1" eb="2">
      <t>ネン</t>
    </rPh>
    <rPh sb="2" eb="3">
      <t>ハシ</t>
    </rPh>
    <rPh sb="3" eb="5">
      <t>ハバト</t>
    </rPh>
    <phoneticPr fontId="4"/>
  </si>
  <si>
    <t>6年走幅跳</t>
    <rPh sb="1" eb="2">
      <t>ネン</t>
    </rPh>
    <rPh sb="2" eb="3">
      <t>ハシ</t>
    </rPh>
    <rPh sb="3" eb="5">
      <t>ハバト</t>
    </rPh>
    <phoneticPr fontId="4"/>
  </si>
  <si>
    <t>0001356</t>
    <phoneticPr fontId="4"/>
  </si>
  <si>
    <t>　</t>
  </si>
  <si>
    <t>　</t>
    <phoneticPr fontId="4"/>
  </si>
  <si>
    <t>　</t>
    <phoneticPr fontId="4"/>
  </si>
  <si>
    <t>　　</t>
    <phoneticPr fontId="4"/>
  </si>
  <si>
    <t>4×100ｍ</t>
    <phoneticPr fontId="4"/>
  </si>
  <si>
    <t>記録</t>
    <rPh sb="0" eb="2">
      <t>キロク</t>
    </rPh>
    <phoneticPr fontId="4"/>
  </si>
  <si>
    <t>ナンバーカード</t>
    <phoneticPr fontId="4"/>
  </si>
  <si>
    <t>姓</t>
    <rPh sb="0" eb="1">
      <t>セイ</t>
    </rPh>
    <phoneticPr fontId="4"/>
  </si>
  <si>
    <t>名</t>
    <rPh sb="0" eb="1">
      <t>メイ</t>
    </rPh>
    <phoneticPr fontId="4"/>
  </si>
  <si>
    <t>松山</t>
    <rPh sb="0" eb="2">
      <t>マツヤマ</t>
    </rPh>
    <phoneticPr fontId="4"/>
  </si>
  <si>
    <t>次郎</t>
    <phoneticPr fontId="4"/>
  </si>
  <si>
    <t>(姓)フリガナ</t>
    <rPh sb="1" eb="2">
      <t>セイ</t>
    </rPh>
    <phoneticPr fontId="4"/>
  </si>
  <si>
    <t>(名)フリガナ</t>
    <rPh sb="1" eb="2">
      <t>ナ</t>
    </rPh>
    <phoneticPr fontId="4"/>
  </si>
  <si>
    <t>ﾏﾂﾔﾏ</t>
    <phoneticPr fontId="4"/>
  </si>
  <si>
    <t>ｼﾞﾛｳ</t>
    <phoneticPr fontId="4"/>
  </si>
  <si>
    <t>男子種目コード</t>
    <rPh sb="0" eb="2">
      <t>ダンシ</t>
    </rPh>
    <rPh sb="2" eb="4">
      <t>シュモク</t>
    </rPh>
    <phoneticPr fontId="4"/>
  </si>
  <si>
    <t>種目コード</t>
    <rPh sb="0" eb="2">
      <t>シュモク</t>
    </rPh>
    <phoneticPr fontId="4"/>
  </si>
  <si>
    <t>入力しない</t>
    <rPh sb="0" eb="2">
      <t>ニュウリョク</t>
    </rPh>
    <phoneticPr fontId="4"/>
  </si>
  <si>
    <t>自動入力</t>
    <rPh sb="0" eb="2">
      <t>ジドウ</t>
    </rPh>
    <rPh sb="2" eb="4">
      <t>ニュウリョク</t>
    </rPh>
    <phoneticPr fontId="4"/>
  </si>
  <si>
    <t>女　　子</t>
    <rPh sb="0" eb="1">
      <t>ジョ</t>
    </rPh>
    <rPh sb="3" eb="4">
      <t>コ</t>
    </rPh>
    <phoneticPr fontId="4"/>
  </si>
  <si>
    <t>フリガナ</t>
    <phoneticPr fontId="4"/>
  </si>
  <si>
    <t>男子選手データ　リンク　　※コピーして値貼付</t>
    <rPh sb="0" eb="2">
      <t>ダンシ</t>
    </rPh>
    <rPh sb="2" eb="4">
      <t>センシュ</t>
    </rPh>
    <rPh sb="19" eb="20">
      <t>アタイ</t>
    </rPh>
    <rPh sb="20" eb="22">
      <t>ハリツケ</t>
    </rPh>
    <phoneticPr fontId="36"/>
  </si>
  <si>
    <t>女子選手データ　リンク　　※コピーして値貼付</t>
    <rPh sb="0" eb="2">
      <t>ジョシ</t>
    </rPh>
    <rPh sb="2" eb="4">
      <t>センシュ</t>
    </rPh>
    <rPh sb="19" eb="20">
      <t>アタイ</t>
    </rPh>
    <rPh sb="20" eb="22">
      <t>ハリツケ</t>
    </rPh>
    <phoneticPr fontId="36"/>
  </si>
  <si>
    <t>MC</t>
  </si>
  <si>
    <t>ZK</t>
  </si>
  <si>
    <t>N1</t>
  </si>
  <si>
    <t>N2</t>
  </si>
  <si>
    <t>S1</t>
  </si>
  <si>
    <t>SX</t>
  </si>
  <si>
    <t>KC</t>
  </si>
  <si>
    <t>S2</t>
    <phoneticPr fontId="4"/>
  </si>
  <si>
    <t>NO</t>
    <phoneticPr fontId="4"/>
  </si>
  <si>
    <t>S2</t>
    <phoneticPr fontId="4"/>
  </si>
  <si>
    <t>チーム名(リストから選択)</t>
    <rPh sb="3" eb="4">
      <t>メイ</t>
    </rPh>
    <rPh sb="10" eb="12">
      <t>センタク</t>
    </rPh>
    <phoneticPr fontId="4"/>
  </si>
  <si>
    <r>
      <t>記録</t>
    </r>
    <r>
      <rPr>
        <b/>
        <sz val="8"/>
        <rFont val="HGS創英角ｺﾞｼｯｸUB"/>
        <family val="3"/>
        <charset val="128"/>
      </rPr>
      <t>(入力桁数に注意)</t>
    </r>
    <rPh sb="0" eb="2">
      <t>キロク</t>
    </rPh>
    <rPh sb="3" eb="5">
      <t>ニュウリョク</t>
    </rPh>
    <rPh sb="5" eb="7">
      <t>ケタスウ</t>
    </rPh>
    <rPh sb="8" eb="10">
      <t>チュウイ</t>
    </rPh>
    <phoneticPr fontId="36"/>
  </si>
  <si>
    <t>ﾖﾐｶﾞﾅ(自動入力)</t>
    <rPh sb="6" eb="8">
      <t>ジドウ</t>
    </rPh>
    <rPh sb="8" eb="10">
      <t>ニュウリョク</t>
    </rPh>
    <phoneticPr fontId="4"/>
  </si>
  <si>
    <t>Ａ</t>
    <phoneticPr fontId="4"/>
  </si>
  <si>
    <t>リレー一覧用　氏名</t>
    <rPh sb="3" eb="5">
      <t>イチラン</t>
    </rPh>
    <rPh sb="5" eb="6">
      <t>ヨウ</t>
    </rPh>
    <rPh sb="7" eb="9">
      <t>シメイ</t>
    </rPh>
    <phoneticPr fontId="4"/>
  </si>
  <si>
    <t>印</t>
    <phoneticPr fontId="4"/>
  </si>
  <si>
    <t>種目</t>
    <rPh sb="0" eb="2">
      <t>シュモク</t>
    </rPh>
    <phoneticPr fontId="4"/>
  </si>
  <si>
    <t>リレー</t>
    <phoneticPr fontId="4"/>
  </si>
  <si>
    <t>エントリー数</t>
    <rPh sb="5" eb="6">
      <t>スウ</t>
    </rPh>
    <phoneticPr fontId="4"/>
  </si>
  <si>
    <t>参加者数</t>
    <rPh sb="0" eb="3">
      <t>サンカシャ</t>
    </rPh>
    <rPh sb="3" eb="4">
      <t>スウ</t>
    </rPh>
    <phoneticPr fontId="4"/>
  </si>
  <si>
    <t>参加料合計</t>
    <rPh sb="0" eb="3">
      <t>サンカリョウ</t>
    </rPh>
    <rPh sb="3" eb="5">
      <t>ゴウケイ</t>
    </rPh>
    <phoneticPr fontId="4"/>
  </si>
  <si>
    <t>大会名</t>
    <rPh sb="0" eb="2">
      <t>タイカイ</t>
    </rPh>
    <rPh sb="2" eb="3">
      <t>メイ</t>
    </rPh>
    <phoneticPr fontId="4"/>
  </si>
  <si>
    <t>リレー数</t>
    <rPh sb="3" eb="4">
      <t>スウ</t>
    </rPh>
    <phoneticPr fontId="4"/>
  </si>
  <si>
    <t>1ﾁｰﾑ1000円</t>
    <rPh sb="8" eb="9">
      <t>エン</t>
    </rPh>
    <phoneticPr fontId="4"/>
  </si>
  <si>
    <t>プログラム</t>
    <phoneticPr fontId="4"/>
  </si>
  <si>
    <t>プログラム</t>
    <phoneticPr fontId="4"/>
  </si>
  <si>
    <t>1部300円</t>
    <rPh sb="1" eb="2">
      <t>ブ</t>
    </rPh>
    <rPh sb="5" eb="6">
      <t>エン</t>
    </rPh>
    <phoneticPr fontId="4"/>
  </si>
  <si>
    <t>部</t>
    <rPh sb="0" eb="1">
      <t>ブ</t>
    </rPh>
    <phoneticPr fontId="4"/>
  </si>
  <si>
    <t>1人500円</t>
    <rPh sb="1" eb="2">
      <t>ニン</t>
    </rPh>
    <rPh sb="5" eb="6">
      <t>エン</t>
    </rPh>
    <phoneticPr fontId="4"/>
  </si>
  <si>
    <t>人</t>
    <rPh sb="0" eb="1">
      <t>ニン</t>
    </rPh>
    <phoneticPr fontId="4"/>
  </si>
  <si>
    <t>チーム</t>
    <phoneticPr fontId="4"/>
  </si>
  <si>
    <t>1年100m</t>
    <rPh sb="1" eb="2">
      <t>ネン</t>
    </rPh>
    <phoneticPr fontId="4"/>
  </si>
  <si>
    <t>00211</t>
  </si>
  <si>
    <t>2年100m</t>
    <rPh sb="1" eb="2">
      <t>ネン</t>
    </rPh>
    <phoneticPr fontId="4"/>
  </si>
  <si>
    <t>00212</t>
  </si>
  <si>
    <t>3年100m</t>
    <rPh sb="1" eb="2">
      <t>ネン</t>
    </rPh>
    <phoneticPr fontId="4"/>
  </si>
  <si>
    <t>00213</t>
  </si>
  <si>
    <t>00214</t>
  </si>
  <si>
    <t>00215</t>
  </si>
  <si>
    <t>00216</t>
  </si>
  <si>
    <t>07315</t>
  </si>
  <si>
    <t>07316</t>
  </si>
  <si>
    <t>4年1000m</t>
    <rPh sb="1" eb="2">
      <t>ネン</t>
    </rPh>
    <phoneticPr fontId="4"/>
  </si>
  <si>
    <t>00714</t>
  </si>
  <si>
    <t>5年1000m</t>
    <rPh sb="1" eb="2">
      <t>ネン</t>
    </rPh>
    <phoneticPr fontId="4"/>
  </si>
  <si>
    <t>00715</t>
  </si>
  <si>
    <t>6年1000m</t>
    <rPh sb="1" eb="2">
      <t>ネン</t>
    </rPh>
    <phoneticPr fontId="4"/>
  </si>
  <si>
    <t>00716</t>
  </si>
  <si>
    <t>4年ｿﾌﾄﾎﾞｰﾙ投</t>
    <rPh sb="1" eb="2">
      <t>ネン</t>
    </rPh>
    <rPh sb="9" eb="10">
      <t>ナ</t>
    </rPh>
    <phoneticPr fontId="4"/>
  </si>
  <si>
    <t>09914</t>
  </si>
  <si>
    <t>5年ｿﾌﾄﾎﾞｰﾙ投</t>
    <rPh sb="1" eb="2">
      <t>ネン</t>
    </rPh>
    <rPh sb="9" eb="10">
      <t>ナ</t>
    </rPh>
    <phoneticPr fontId="4"/>
  </si>
  <si>
    <t>09915</t>
  </si>
  <si>
    <t>6年ｿﾌﾄﾎﾞｰﾙ投</t>
    <rPh sb="1" eb="2">
      <t>ネン</t>
    </rPh>
    <rPh sb="9" eb="10">
      <t>ナ</t>
    </rPh>
    <phoneticPr fontId="4"/>
  </si>
  <si>
    <t>09916</t>
  </si>
  <si>
    <t>4～6年共通リレー</t>
    <rPh sb="3" eb="4">
      <t>ネン</t>
    </rPh>
    <rPh sb="4" eb="6">
      <t>キョウツウ</t>
    </rPh>
    <phoneticPr fontId="4"/>
  </si>
  <si>
    <t>棒高跳</t>
    <phoneticPr fontId="4"/>
  </si>
  <si>
    <t>07210</t>
    <phoneticPr fontId="4"/>
  </si>
  <si>
    <t>リレーメンバーシート</t>
    <phoneticPr fontId="36"/>
  </si>
  <si>
    <t>男子　４～６年リレー</t>
    <rPh sb="0" eb="2">
      <t>ダンシ</t>
    </rPh>
    <rPh sb="6" eb="7">
      <t>ネン</t>
    </rPh>
    <phoneticPr fontId="4"/>
  </si>
  <si>
    <t>1人目</t>
    <rPh sb="1" eb="2">
      <t>リ</t>
    </rPh>
    <rPh sb="2" eb="3">
      <t>メ</t>
    </rPh>
    <phoneticPr fontId="36"/>
  </si>
  <si>
    <t>2人目</t>
    <rPh sb="1" eb="2">
      <t>リ</t>
    </rPh>
    <rPh sb="2" eb="3">
      <t>メ</t>
    </rPh>
    <phoneticPr fontId="36"/>
  </si>
  <si>
    <t>3人目</t>
    <rPh sb="1" eb="2">
      <t>リ</t>
    </rPh>
    <rPh sb="2" eb="3">
      <t>メ</t>
    </rPh>
    <phoneticPr fontId="36"/>
  </si>
  <si>
    <t>4人目</t>
    <rPh sb="1" eb="2">
      <t>リ</t>
    </rPh>
    <rPh sb="2" eb="3">
      <t>メ</t>
    </rPh>
    <phoneticPr fontId="36"/>
  </si>
  <si>
    <t>5人目</t>
    <rPh sb="1" eb="2">
      <t>リ</t>
    </rPh>
    <rPh sb="2" eb="3">
      <t>メ</t>
    </rPh>
    <phoneticPr fontId="36"/>
  </si>
  <si>
    <t>6人目</t>
    <rPh sb="1" eb="2">
      <t>リ</t>
    </rPh>
    <rPh sb="2" eb="3">
      <t>メ</t>
    </rPh>
    <phoneticPr fontId="36"/>
  </si>
  <si>
    <t>男子4～6年4×100ｍR</t>
    <rPh sb="0" eb="2">
      <t>ダンシ</t>
    </rPh>
    <rPh sb="5" eb="6">
      <t>ネン</t>
    </rPh>
    <phoneticPr fontId="36"/>
  </si>
  <si>
    <t>　　</t>
    <phoneticPr fontId="4"/>
  </si>
  <si>
    <t>　　</t>
    <phoneticPr fontId="4"/>
  </si>
  <si>
    <t>A</t>
    <phoneticPr fontId="4"/>
  </si>
  <si>
    <t>　　</t>
    <phoneticPr fontId="4"/>
  </si>
  <si>
    <t>B</t>
    <phoneticPr fontId="4"/>
  </si>
  <si>
    <t>　　</t>
    <phoneticPr fontId="4"/>
  </si>
  <si>
    <t>C</t>
    <phoneticPr fontId="4"/>
  </si>
  <si>
    <t>D</t>
    <phoneticPr fontId="4"/>
  </si>
  <si>
    <t>E</t>
    <phoneticPr fontId="4"/>
  </si>
  <si>
    <t>F</t>
    <phoneticPr fontId="4"/>
  </si>
  <si>
    <t>G</t>
    <phoneticPr fontId="4"/>
  </si>
  <si>
    <t>男子　１～３年リレー</t>
    <rPh sb="0" eb="2">
      <t>ダンシ</t>
    </rPh>
    <rPh sb="6" eb="7">
      <t>ネン</t>
    </rPh>
    <phoneticPr fontId="4"/>
  </si>
  <si>
    <t>H</t>
    <phoneticPr fontId="4"/>
  </si>
  <si>
    <t>男子1～3年4×100ｍR</t>
    <rPh sb="0" eb="2">
      <t>ダンシ</t>
    </rPh>
    <rPh sb="5" eb="6">
      <t>ネン</t>
    </rPh>
    <phoneticPr fontId="36"/>
  </si>
  <si>
    <t>I</t>
    <phoneticPr fontId="4"/>
  </si>
  <si>
    <t>J</t>
    <phoneticPr fontId="4"/>
  </si>
  <si>
    <t>K</t>
    <phoneticPr fontId="4"/>
  </si>
  <si>
    <t>　　</t>
    <phoneticPr fontId="4"/>
  </si>
  <si>
    <t>L</t>
    <phoneticPr fontId="4"/>
  </si>
  <si>
    <t>M</t>
    <phoneticPr fontId="4"/>
  </si>
  <si>
    <t>N</t>
    <phoneticPr fontId="4"/>
  </si>
  <si>
    <t>O</t>
    <phoneticPr fontId="4"/>
  </si>
  <si>
    <t>女子　４～６年リレー</t>
    <rPh sb="0" eb="2">
      <t>ジョシ</t>
    </rPh>
    <rPh sb="6" eb="7">
      <t>ネン</t>
    </rPh>
    <phoneticPr fontId="4"/>
  </si>
  <si>
    <t>ﾖﾐｶﾞﾅ</t>
    <phoneticPr fontId="4"/>
  </si>
  <si>
    <r>
      <t>記録</t>
    </r>
    <r>
      <rPr>
        <b/>
        <sz val="8"/>
        <rFont val="HG創英角ｺﾞｼｯｸUB"/>
        <family val="3"/>
        <charset val="128"/>
      </rPr>
      <t>(入力桁数に注意)</t>
    </r>
    <rPh sb="0" eb="2">
      <t>キロク</t>
    </rPh>
    <rPh sb="3" eb="5">
      <t>ニュウリョク</t>
    </rPh>
    <rPh sb="5" eb="7">
      <t>ケタスウ</t>
    </rPh>
    <rPh sb="8" eb="10">
      <t>チュウイ</t>
    </rPh>
    <phoneticPr fontId="36"/>
  </si>
  <si>
    <t>女子4～6年4×100ｍR</t>
    <rPh sb="0" eb="2">
      <t>ジョシ</t>
    </rPh>
    <rPh sb="5" eb="6">
      <t>ネン</t>
    </rPh>
    <phoneticPr fontId="36"/>
  </si>
  <si>
    <t>A</t>
    <phoneticPr fontId="4"/>
  </si>
  <si>
    <t>B</t>
    <phoneticPr fontId="4"/>
  </si>
  <si>
    <t>C</t>
    <phoneticPr fontId="4"/>
  </si>
  <si>
    <t>D</t>
    <phoneticPr fontId="4"/>
  </si>
  <si>
    <t>E</t>
    <phoneticPr fontId="4"/>
  </si>
  <si>
    <t>F</t>
    <phoneticPr fontId="4"/>
  </si>
  <si>
    <t>G</t>
    <phoneticPr fontId="4"/>
  </si>
  <si>
    <t>女子　１～３年リレー</t>
    <rPh sb="0" eb="2">
      <t>ジョシ</t>
    </rPh>
    <rPh sb="6" eb="7">
      <t>ネン</t>
    </rPh>
    <phoneticPr fontId="4"/>
  </si>
  <si>
    <t>H</t>
    <phoneticPr fontId="4"/>
  </si>
  <si>
    <t>女子1～3年4×100ｍR</t>
    <rPh sb="0" eb="2">
      <t>ジョシ</t>
    </rPh>
    <rPh sb="5" eb="6">
      <t>ネン</t>
    </rPh>
    <phoneticPr fontId="36"/>
  </si>
  <si>
    <t>I</t>
    <phoneticPr fontId="4"/>
  </si>
  <si>
    <t>J</t>
    <phoneticPr fontId="4"/>
  </si>
  <si>
    <t>K</t>
    <phoneticPr fontId="4"/>
  </si>
  <si>
    <t>00463</t>
  </si>
  <si>
    <t>00463</t>
    <phoneticPr fontId="4"/>
  </si>
  <si>
    <t>0001356</t>
  </si>
  <si>
    <t>複数</t>
    <rPh sb="0" eb="2">
      <t>フクスウ</t>
    </rPh>
    <phoneticPr fontId="4"/>
  </si>
  <si>
    <t>チーム名</t>
    <rPh sb="3" eb="4">
      <t>メイ</t>
    </rPh>
    <phoneticPr fontId="4"/>
  </si>
  <si>
    <t>チーム名＋複数</t>
    <rPh sb="3" eb="4">
      <t>メイ</t>
    </rPh>
    <rPh sb="5" eb="7">
      <t>フクスウ</t>
    </rPh>
    <phoneticPr fontId="4"/>
  </si>
  <si>
    <t>チーム仮名</t>
    <rPh sb="3" eb="5">
      <t>カナ</t>
    </rPh>
    <phoneticPr fontId="4"/>
  </si>
  <si>
    <t>チーム仮名＋複数</t>
    <rPh sb="3" eb="5">
      <t>カナ</t>
    </rPh>
    <rPh sb="6" eb="8">
      <t>フクスウ</t>
    </rPh>
    <phoneticPr fontId="4"/>
  </si>
  <si>
    <t>愛媛スポレク祭’21陸上競技（小学生の部）</t>
    <phoneticPr fontId="4"/>
  </si>
  <si>
    <t>2021年　　月　　日</t>
    <rPh sb="4" eb="5">
      <t>ネン</t>
    </rPh>
    <rPh sb="5" eb="6">
      <t>ヘイネン</t>
    </rPh>
    <rPh sb="7" eb="8">
      <t>ツキ</t>
    </rPh>
    <rPh sb="10" eb="11">
      <t>ヒ</t>
    </rPh>
    <phoneticPr fontId="4"/>
  </si>
  <si>
    <r>
      <rPr>
        <sz val="12"/>
        <rFont val="ＭＳ ゴシック"/>
        <family val="3"/>
        <charset val="128"/>
      </rPr>
      <t>【正式名称】</t>
    </r>
    <r>
      <rPr>
        <sz val="10.5"/>
        <rFont val="ＭＳ ゴシック"/>
        <family val="3"/>
        <charset val="128"/>
      </rPr>
      <t xml:space="preserve">
全角15文字
以内</t>
    </r>
    <rPh sb="1" eb="3">
      <t>セイシキ</t>
    </rPh>
    <rPh sb="3" eb="5">
      <t>メイショウ</t>
    </rPh>
    <rPh sb="7" eb="9">
      <t>ゼンカク</t>
    </rPh>
    <rPh sb="11" eb="13">
      <t>モジ</t>
    </rPh>
    <rPh sb="14" eb="16">
      <t>イナイ</t>
    </rPh>
    <phoneticPr fontId="4"/>
  </si>
  <si>
    <r>
      <rPr>
        <sz val="12"/>
        <rFont val="ＭＳ ゴシック"/>
        <family val="3"/>
        <charset val="128"/>
      </rPr>
      <t>【略称】</t>
    </r>
    <r>
      <rPr>
        <sz val="10.5"/>
        <rFont val="ＭＳ ゴシック"/>
        <family val="3"/>
        <charset val="128"/>
      </rPr>
      <t xml:space="preserve">
全角7文字
以内</t>
    </r>
    <rPh sb="1" eb="3">
      <t>リャクショウ</t>
    </rPh>
    <rPh sb="5" eb="7">
      <t>ゼンカク</t>
    </rPh>
    <rPh sb="8" eb="10">
      <t>モジ</t>
    </rPh>
    <rPh sb="11" eb="13">
      <t>イナイ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</si>
</sst>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63">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14"/>
      <name val="ＭＳ ゴシック"/>
      <family val="3"/>
      <charset val="128"/>
    </font>
    <font>
      <b/>
      <sz val="14"/>
      <name val="ＭＳ ゴシック"/>
      <family val="3"/>
      <charset val="128"/>
    </font>
    <font>
      <sz val="9"/>
      <name val="ＭＳ ゴシック"/>
      <family val="3"/>
      <charset val="128"/>
    </font>
    <font>
      <b/>
      <i/>
      <sz val="9"/>
      <name val="ＭＳ ゴシック"/>
      <family val="3"/>
      <charset val="128"/>
    </font>
    <font>
      <sz val="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indexed="81"/>
      <name val="ＭＳ Ｐゴシック"/>
      <family val="3"/>
      <charset val="128"/>
    </font>
    <font>
      <sz val="11"/>
      <name val="ＭＳ Ｐゴシック"/>
      <family val="3"/>
      <charset val="128"/>
    </font>
    <font>
      <sz val="6"/>
      <name val="ＭＳ Ｐゴシック"/>
      <family val="3"/>
      <charset val="128"/>
    </font>
    <font>
      <sz val="10.5"/>
      <name val="HGS創英角ｺﾞｼｯｸUB"/>
      <family val="3"/>
      <charset val="128"/>
    </font>
    <font>
      <b/>
      <sz val="8"/>
      <name val="HGS創英角ｺﾞｼｯｸUB"/>
      <family val="3"/>
      <charset val="128"/>
    </font>
    <font>
      <sz val="11"/>
      <name val="HGS創英角ｺﾞｼｯｸUB"/>
      <family val="3"/>
      <charset val="128"/>
    </font>
    <font>
      <sz val="18"/>
      <name val="ＭＳ ゴシック"/>
      <family val="3"/>
      <charset val="128"/>
    </font>
    <font>
      <b/>
      <i/>
      <sz val="20"/>
      <name val="ＭＳ Ｐゴシック"/>
      <family val="3"/>
      <charset val="128"/>
    </font>
    <font>
      <sz val="20"/>
      <color rgb="FFFF0000"/>
      <name val="ＭＳ ゴシック"/>
      <family val="3"/>
      <charset val="128"/>
    </font>
    <font>
      <sz val="10.5"/>
      <color rgb="FFFF0000"/>
      <name val="ＭＳ ゴシック"/>
      <family val="3"/>
      <charset val="128"/>
    </font>
    <font>
      <sz val="16"/>
      <color rgb="FFFF0000"/>
      <name val="ＭＳ ゴシック"/>
      <family val="3"/>
      <charset val="128"/>
    </font>
    <font>
      <sz val="12"/>
      <color rgb="FFFF0000"/>
      <name val="ＭＳ ゴシック"/>
      <family val="3"/>
      <charset val="128"/>
    </font>
    <font>
      <sz val="10"/>
      <color rgb="FFFF0000"/>
      <name val="ＭＳ ゴシック"/>
      <family val="3"/>
      <charset val="128"/>
    </font>
    <font>
      <sz val="11"/>
      <color rgb="FFFF0000"/>
      <name val="ＭＳ ゴシック"/>
      <family val="3"/>
      <charset val="128"/>
    </font>
    <font>
      <sz val="9"/>
      <color rgb="FFFF0000"/>
      <name val="ＭＳ ゴシック"/>
      <family val="3"/>
      <charset val="128"/>
    </font>
    <font>
      <b/>
      <sz val="10.5"/>
      <color rgb="FFFF0000"/>
      <name val="ＭＳ ゴシック"/>
      <family val="3"/>
      <charset val="128"/>
    </font>
    <font>
      <b/>
      <sz val="11"/>
      <color rgb="FFFF0000"/>
      <name val="ＭＳ ゴシック"/>
      <family val="3"/>
      <charset val="128"/>
    </font>
    <font>
      <b/>
      <i/>
      <sz val="9"/>
      <color rgb="FFFF0000"/>
      <name val="ＭＳ ゴシック"/>
      <family val="3"/>
      <charset val="128"/>
    </font>
    <font>
      <sz val="6"/>
      <color rgb="FFFF0000"/>
      <name val="ＭＳ ゴシック"/>
      <family val="3"/>
      <charset val="128"/>
    </font>
    <font>
      <sz val="8"/>
      <color rgb="FFFF0000"/>
      <name val="ＭＳ ゴシック"/>
      <family val="3"/>
      <charset val="128"/>
    </font>
    <font>
      <b/>
      <sz val="10"/>
      <color rgb="FFFF0000"/>
      <name val="ＭＳ ゴシック"/>
      <family val="3"/>
      <charset val="128"/>
    </font>
    <font>
      <sz val="14"/>
      <color rgb="FFFF0000"/>
      <name val="ＭＳ ゴシック"/>
      <family val="3"/>
      <charset val="128"/>
    </font>
    <font>
      <b/>
      <sz val="14"/>
      <color rgb="FFFF0000"/>
      <name val="ＭＳ ゴシック"/>
      <family val="3"/>
      <charset val="128"/>
    </font>
    <font>
      <sz val="18"/>
      <color rgb="FFFF0000"/>
      <name val="ＭＳ ゴシック"/>
      <family val="3"/>
      <charset val="128"/>
    </font>
    <font>
      <sz val="11"/>
      <color theme="1"/>
      <name val="ＭＳ ゴシック"/>
      <family val="3"/>
      <charset val="128"/>
    </font>
    <font>
      <sz val="16"/>
      <color theme="1"/>
      <name val="ＭＳ ゴシック"/>
      <family val="3"/>
      <charset val="128"/>
    </font>
    <font>
      <sz val="12"/>
      <color theme="1"/>
      <name val="ＭＳ ゴシック"/>
      <family val="3"/>
      <charset val="128"/>
    </font>
    <font>
      <sz val="10.5"/>
      <name val="HG創英角ｺﾞｼｯｸUB"/>
      <family val="3"/>
      <charset val="128"/>
    </font>
    <font>
      <b/>
      <sz val="8"/>
      <name val="HG創英角ｺﾞｼｯｸUB"/>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gray125">
        <bgColor theme="0" tint="-0.34998626667073579"/>
      </patternFill>
    </fill>
    <fill>
      <patternFill patternType="solid">
        <fgColor rgb="FF00B0F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66FFFF"/>
        <bgColor indexed="64"/>
      </patternFill>
    </fill>
    <fill>
      <patternFill patternType="solid">
        <fgColor rgb="FFFFCCFF"/>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39997558519241921"/>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dotted">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style="double">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dotted">
        <color indexed="64"/>
      </left>
      <right style="double">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style="dotted">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dashed">
        <color indexed="64"/>
      </left>
      <right style="dotted">
        <color indexed="64"/>
      </right>
      <top style="thin">
        <color indexed="64"/>
      </top>
      <bottom style="thin">
        <color indexed="64"/>
      </bottom>
      <diagonal/>
    </border>
    <border>
      <left style="dashed">
        <color indexed="64"/>
      </left>
      <right style="dotted">
        <color indexed="64"/>
      </right>
      <top style="thin">
        <color indexed="64"/>
      </top>
      <bottom style="medium">
        <color indexed="64"/>
      </bottom>
      <diagonal/>
    </border>
    <border>
      <left style="dashed">
        <color indexed="64"/>
      </left>
      <right style="dotted">
        <color indexed="64"/>
      </right>
      <top/>
      <bottom style="thin">
        <color indexed="64"/>
      </bottom>
      <diagonal/>
    </border>
    <border>
      <left style="double">
        <color indexed="64"/>
      </left>
      <right/>
      <top style="medium">
        <color indexed="64"/>
      </top>
      <bottom style="medium">
        <color indexed="64"/>
      </bottom>
      <diagonal/>
    </border>
    <border>
      <left/>
      <right style="dotted">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style="dotted">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double">
        <color indexed="64"/>
      </left>
      <right style="dotted">
        <color indexed="64"/>
      </right>
      <top style="thin">
        <color indexed="64"/>
      </top>
      <bottom/>
      <diagonal/>
    </border>
  </borders>
  <cellStyleXfs count="44">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38" fontId="2" fillId="0" borderId="0" applyFont="0" applyFill="0" applyBorder="0" applyAlignment="0" applyProtection="0"/>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5" fillId="0" borderId="0">
      <alignment vertical="center"/>
    </xf>
    <xf numFmtId="0" fontId="33" fillId="4" borderId="0" applyNumberFormat="0" applyBorder="0" applyAlignment="0" applyProtection="0">
      <alignment vertical="center"/>
    </xf>
  </cellStyleXfs>
  <cellXfs count="391">
    <xf numFmtId="0" fontId="0" fillId="0" borderId="0" xfId="0"/>
    <xf numFmtId="0" fontId="42" fillId="0" borderId="0" xfId="0" applyFont="1" applyAlignment="1" applyProtection="1">
      <alignment vertical="center"/>
      <protection locked="0"/>
    </xf>
    <xf numFmtId="0" fontId="43" fillId="0" borderId="0" xfId="0" applyFont="1" applyAlignment="1" applyProtection="1">
      <alignment vertical="center"/>
      <protection locked="0"/>
    </xf>
    <xf numFmtId="0" fontId="43" fillId="0" borderId="0" xfId="0" applyFont="1" applyAlignment="1" applyProtection="1">
      <alignment horizontal="center" vertical="center"/>
      <protection locked="0"/>
    </xf>
    <xf numFmtId="0" fontId="44" fillId="0" borderId="0" xfId="0" applyFont="1" applyAlignment="1" applyProtection="1">
      <alignment vertical="center"/>
      <protection locked="0"/>
    </xf>
    <xf numFmtId="0" fontId="43" fillId="0" borderId="0" xfId="0" applyFont="1" applyBorder="1" applyAlignment="1" applyProtection="1">
      <alignment vertical="center"/>
      <protection locked="0"/>
    </xf>
    <xf numFmtId="0" fontId="45" fillId="0" borderId="0" xfId="0" applyFont="1" applyBorder="1" applyAlignment="1" applyProtection="1">
      <alignment vertical="center"/>
      <protection locked="0"/>
    </xf>
    <xf numFmtId="0" fontId="46" fillId="0" borderId="0" xfId="0" applyFont="1" applyBorder="1" applyAlignment="1" applyProtection="1">
      <alignment horizontal="center" vertical="center"/>
      <protection locked="0"/>
    </xf>
    <xf numFmtId="0" fontId="44" fillId="0" borderId="0" xfId="0" applyFont="1" applyBorder="1" applyAlignment="1" applyProtection="1">
      <alignment vertical="center"/>
      <protection locked="0"/>
    </xf>
    <xf numFmtId="0" fontId="43" fillId="0" borderId="0" xfId="0"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0" xfId="0" applyFont="1" applyAlignment="1" applyProtection="1">
      <alignment vertical="center"/>
      <protection locked="0"/>
    </xf>
    <xf numFmtId="0" fontId="43" fillId="0" borderId="0" xfId="0" applyFont="1" applyAlignment="1" applyProtection="1">
      <alignment horizontal="center" vertical="center" wrapText="1"/>
      <protection locked="0"/>
    </xf>
    <xf numFmtId="0" fontId="43" fillId="0" borderId="11" xfId="0" applyFont="1" applyBorder="1" applyAlignment="1" applyProtection="1">
      <alignment horizontal="center" vertical="center" shrinkToFit="1"/>
      <protection locked="0"/>
    </xf>
    <xf numFmtId="0" fontId="49" fillId="0" borderId="12" xfId="0" applyFont="1" applyBorder="1" applyAlignment="1" applyProtection="1">
      <alignment horizontal="center" vertical="center" shrinkToFit="1"/>
      <protection locked="0"/>
    </xf>
    <xf numFmtId="49" fontId="43" fillId="0" borderId="0" xfId="0" applyNumberFormat="1" applyFont="1" applyAlignment="1" applyProtection="1">
      <alignment vertical="center"/>
      <protection locked="0"/>
    </xf>
    <xf numFmtId="0" fontId="43" fillId="0" borderId="13" xfId="0" applyFont="1" applyBorder="1" applyAlignment="1" applyProtection="1">
      <alignment horizontal="center" vertical="center" shrinkToFit="1"/>
      <protection locked="0"/>
    </xf>
    <xf numFmtId="0" fontId="43" fillId="0" borderId="14" xfId="0" applyFont="1" applyBorder="1" applyAlignment="1" applyProtection="1">
      <alignment horizontal="center" vertical="center" shrinkToFit="1"/>
      <protection locked="0"/>
    </xf>
    <xf numFmtId="0" fontId="43" fillId="0" borderId="15" xfId="0" applyFont="1" applyBorder="1" applyAlignment="1" applyProtection="1">
      <alignment horizontal="center" vertical="center" shrinkToFit="1"/>
      <protection locked="0"/>
    </xf>
    <xf numFmtId="0" fontId="49" fillId="0" borderId="16" xfId="0" applyFont="1" applyBorder="1" applyAlignment="1" applyProtection="1">
      <alignment horizontal="center" vertical="center" shrinkToFit="1"/>
      <protection locked="0"/>
    </xf>
    <xf numFmtId="0" fontId="43" fillId="0" borderId="0" xfId="0" applyFont="1" applyBorder="1" applyAlignment="1" applyProtection="1">
      <alignment horizontal="center" vertical="center" shrinkToFit="1"/>
      <protection locked="0"/>
    </xf>
    <xf numFmtId="0" fontId="43" fillId="0" borderId="0" xfId="0" applyFont="1" applyBorder="1" applyAlignment="1" applyProtection="1">
      <alignment horizontal="right" vertical="center"/>
      <protection locked="0"/>
    </xf>
    <xf numFmtId="0" fontId="6"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10" fillId="0" borderId="0" xfId="0" applyFont="1" applyAlignment="1" applyProtection="1">
      <alignment vertical="center"/>
      <protection locked="0"/>
    </xf>
    <xf numFmtId="0" fontId="0" fillId="0" borderId="0" xfId="0" applyBorder="1" applyAlignment="1" applyProtection="1">
      <alignment vertical="center"/>
      <protection locked="0"/>
    </xf>
    <xf numFmtId="0" fontId="9" fillId="0" borderId="0" xfId="0" applyFont="1" applyBorder="1" applyAlignment="1" applyProtection="1">
      <alignment vertical="center"/>
      <protection locked="0"/>
    </xf>
    <xf numFmtId="0" fontId="0" fillId="0" borderId="0" xfId="0"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0" fillId="0" borderId="10" xfId="0"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0" xfId="0" applyFont="1" applyAlignment="1" applyProtection="1">
      <alignment vertical="center"/>
      <protection locked="0"/>
    </xf>
    <xf numFmtId="0" fontId="0" fillId="0" borderId="0" xfId="0" applyAlignment="1" applyProtection="1">
      <alignment horizontal="center" vertical="center" wrapText="1"/>
      <protection locked="0"/>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shrinkToFit="1"/>
      <protection locked="0"/>
    </xf>
    <xf numFmtId="0" fontId="1" fillId="0" borderId="11" xfId="0" applyFont="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 fillId="0" borderId="19"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13"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0" xfId="0" applyBorder="1" applyAlignment="1" applyProtection="1">
      <alignment horizontal="right" vertical="center"/>
      <protection locked="0"/>
    </xf>
    <xf numFmtId="0" fontId="0" fillId="0" borderId="18" xfId="0" applyFont="1" applyBorder="1" applyAlignment="1" applyProtection="1">
      <alignment horizontal="center" vertical="center" shrinkToFit="1"/>
      <protection locked="0"/>
    </xf>
    <xf numFmtId="0" fontId="0" fillId="0" borderId="23"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11" fillId="25" borderId="25" xfId="0" applyFont="1" applyFill="1" applyBorder="1" applyAlignment="1" applyProtection="1">
      <alignment horizontal="center" vertical="center" shrinkToFit="1"/>
    </xf>
    <xf numFmtId="0" fontId="0" fillId="0" borderId="26" xfId="0"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49" fontId="0" fillId="0" borderId="27" xfId="0" applyNumberFormat="1" applyBorder="1" applyAlignment="1" applyProtection="1">
      <alignment horizontal="center" vertical="center" shrinkToFit="1"/>
      <protection locked="0"/>
    </xf>
    <xf numFmtId="0" fontId="11" fillId="24" borderId="28" xfId="0" applyFont="1" applyFill="1" applyBorder="1" applyAlignment="1" applyProtection="1">
      <alignment horizontal="center" vertical="center" shrinkToFit="1"/>
    </xf>
    <xf numFmtId="0" fontId="1" fillId="0" borderId="30" xfId="0" applyFont="1" applyBorder="1" applyAlignment="1" applyProtection="1">
      <alignment horizontal="center" vertical="center" shrinkToFit="1"/>
      <protection locked="0"/>
    </xf>
    <xf numFmtId="49" fontId="1" fillId="0" borderId="31" xfId="0" applyNumberFormat="1" applyFont="1" applyBorder="1" applyAlignment="1" applyProtection="1">
      <alignment horizontal="center" vertical="center" shrinkToFit="1"/>
      <protection locked="0"/>
    </xf>
    <xf numFmtId="0" fontId="1" fillId="0" borderId="32"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49" fontId="1" fillId="0" borderId="34" xfId="0" applyNumberFormat="1" applyFont="1" applyBorder="1" applyAlignment="1" applyProtection="1">
      <alignment horizontal="center" vertical="center" shrinkToFit="1"/>
      <protection locked="0"/>
    </xf>
    <xf numFmtId="0" fontId="11" fillId="24" borderId="35" xfId="0" applyFont="1" applyFill="1" applyBorder="1" applyAlignment="1" applyProtection="1">
      <alignment horizontal="center" vertical="center" shrinkToFit="1"/>
    </xf>
    <xf numFmtId="0" fontId="11" fillId="25" borderId="36" xfId="0" applyFont="1" applyFill="1" applyBorder="1" applyAlignment="1" applyProtection="1">
      <alignment horizontal="center" vertical="center" shrinkToFit="1"/>
    </xf>
    <xf numFmtId="0" fontId="0" fillId="0" borderId="36" xfId="0" applyBorder="1" applyAlignment="1" applyProtection="1">
      <alignment horizontal="center" vertical="center" shrinkToFit="1"/>
    </xf>
    <xf numFmtId="0" fontId="43" fillId="0" borderId="23" xfId="0" applyFont="1" applyBorder="1" applyAlignment="1" applyProtection="1">
      <alignment horizontal="center" vertical="center" shrinkToFit="1"/>
    </xf>
    <xf numFmtId="0" fontId="43" fillId="0" borderId="24" xfId="0" applyFont="1" applyBorder="1" applyAlignment="1" applyProtection="1">
      <alignment horizontal="center" vertical="center" shrinkToFit="1"/>
    </xf>
    <xf numFmtId="0" fontId="49" fillId="25" borderId="36" xfId="0" applyFont="1" applyFill="1" applyBorder="1" applyAlignment="1" applyProtection="1">
      <alignment horizontal="center" vertical="center" shrinkToFit="1"/>
    </xf>
    <xf numFmtId="0" fontId="49" fillId="25" borderId="25" xfId="0" applyFont="1" applyFill="1" applyBorder="1" applyAlignment="1" applyProtection="1">
      <alignment horizontal="center" vertical="center" shrinkToFit="1"/>
    </xf>
    <xf numFmtId="0" fontId="43" fillId="0" borderId="36" xfId="0" applyFont="1" applyBorder="1" applyAlignment="1" applyProtection="1">
      <alignment horizontal="center" vertical="center" shrinkToFit="1"/>
    </xf>
    <xf numFmtId="0" fontId="46" fillId="0" borderId="21" xfId="0" applyFont="1" applyBorder="1" applyAlignment="1" applyProtection="1">
      <alignment horizontal="center" vertical="center" shrinkToFit="1"/>
      <protection locked="0"/>
    </xf>
    <xf numFmtId="49" fontId="43" fillId="0" borderId="27" xfId="0" applyNumberFormat="1" applyFont="1" applyBorder="1" applyAlignment="1" applyProtection="1">
      <alignment horizontal="center" vertical="center" shrinkToFit="1"/>
      <protection locked="0"/>
    </xf>
    <xf numFmtId="0" fontId="49" fillId="24" borderId="28" xfId="0" applyFont="1" applyFill="1" applyBorder="1" applyAlignment="1" applyProtection="1">
      <alignment horizontal="center" vertical="center" shrinkToFit="1"/>
    </xf>
    <xf numFmtId="49" fontId="43" fillId="0" borderId="31" xfId="0" applyNumberFormat="1" applyFont="1" applyBorder="1" applyAlignment="1" applyProtection="1">
      <alignment horizontal="center" vertical="center" shrinkToFit="1"/>
      <protection locked="0"/>
    </xf>
    <xf numFmtId="0" fontId="46" fillId="0" borderId="33" xfId="0" applyFont="1" applyBorder="1" applyAlignment="1" applyProtection="1">
      <alignment horizontal="center" vertical="center" shrinkToFit="1"/>
      <protection locked="0"/>
    </xf>
    <xf numFmtId="49" fontId="43" fillId="0" borderId="34" xfId="0" applyNumberFormat="1" applyFont="1" applyBorder="1" applyAlignment="1" applyProtection="1">
      <alignment horizontal="center" vertical="center" shrinkToFit="1"/>
      <protection locked="0"/>
    </xf>
    <xf numFmtId="0" fontId="49" fillId="24" borderId="35" xfId="0" applyFont="1" applyFill="1" applyBorder="1" applyAlignment="1" applyProtection="1">
      <alignment horizontal="center" vertical="center" shrinkToFit="1"/>
    </xf>
    <xf numFmtId="0" fontId="43" fillId="0" borderId="26" xfId="0" applyFont="1" applyBorder="1" applyAlignment="1" applyProtection="1">
      <alignment horizontal="center" vertical="center" shrinkToFit="1"/>
      <protection locked="0"/>
    </xf>
    <xf numFmtId="0" fontId="43" fillId="0" borderId="30" xfId="0" applyFont="1" applyBorder="1" applyAlignment="1" applyProtection="1">
      <alignment horizontal="center" vertical="center" shrinkToFit="1"/>
      <protection locked="0"/>
    </xf>
    <xf numFmtId="0" fontId="43" fillId="0" borderId="32" xfId="0" applyFont="1" applyBorder="1" applyAlignment="1" applyProtection="1">
      <alignment horizontal="center" vertical="center" shrinkToFit="1"/>
      <protection locked="0"/>
    </xf>
    <xf numFmtId="0" fontId="35" fillId="0" borderId="0" xfId="42" applyProtection="1">
      <alignment vertical="center"/>
      <protection locked="0"/>
    </xf>
    <xf numFmtId="0" fontId="35" fillId="0" borderId="0" xfId="42" applyNumberFormat="1" applyProtection="1">
      <alignment vertical="center"/>
      <protection locked="0"/>
    </xf>
    <xf numFmtId="49" fontId="35" fillId="0" borderId="0" xfId="42" applyNumberFormat="1" applyProtection="1">
      <alignment vertical="center"/>
      <protection locked="0"/>
    </xf>
    <xf numFmtId="49" fontId="43" fillId="0" borderId="0" xfId="0" applyNumberFormat="1" applyFont="1" applyBorder="1" applyAlignment="1" applyProtection="1">
      <alignment horizontal="right" vertical="center"/>
      <protection locked="0"/>
    </xf>
    <xf numFmtId="0" fontId="35" fillId="26" borderId="10" xfId="42" applyFill="1" applyBorder="1" applyProtection="1">
      <alignment vertical="center"/>
      <protection locked="0"/>
    </xf>
    <xf numFmtId="0" fontId="35" fillId="26" borderId="10" xfId="42" applyNumberFormat="1" applyFill="1" applyBorder="1" applyProtection="1">
      <alignment vertical="center"/>
      <protection locked="0"/>
    </xf>
    <xf numFmtId="0" fontId="35" fillId="0" borderId="10" xfId="42" applyBorder="1" applyProtection="1">
      <alignment vertical="center"/>
      <protection locked="0"/>
    </xf>
    <xf numFmtId="0" fontId="35" fillId="0" borderId="10" xfId="42" applyNumberFormat="1" applyBorder="1" applyProtection="1">
      <alignment vertical="center"/>
      <protection locked="0"/>
    </xf>
    <xf numFmtId="49" fontId="35" fillId="0" borderId="10" xfId="42" applyNumberFormat="1" applyBorder="1" applyProtection="1">
      <alignment vertical="center"/>
      <protection locked="0"/>
    </xf>
    <xf numFmtId="0" fontId="35" fillId="27" borderId="10" xfId="42" applyFill="1" applyBorder="1" applyProtection="1">
      <alignment vertical="center"/>
      <protection locked="0"/>
    </xf>
    <xf numFmtId="0" fontId="35" fillId="27" borderId="10" xfId="42" applyNumberFormat="1" applyFill="1" applyBorder="1" applyProtection="1">
      <alignment vertical="center"/>
      <protection locked="0"/>
    </xf>
    <xf numFmtId="0" fontId="0" fillId="0" borderId="0" xfId="0" applyProtection="1"/>
    <xf numFmtId="0" fontId="37" fillId="26" borderId="10" xfId="0" applyFont="1" applyFill="1" applyBorder="1" applyAlignment="1" applyProtection="1">
      <alignment horizontal="center" vertical="center" shrinkToFit="1"/>
    </xf>
    <xf numFmtId="0" fontId="37" fillId="0" borderId="0" xfId="0" applyFont="1" applyAlignment="1" applyProtection="1">
      <alignment horizontal="center" shrinkToFit="1"/>
    </xf>
    <xf numFmtId="0" fontId="0" fillId="0" borderId="30" xfId="0" applyBorder="1" applyAlignment="1" applyProtection="1">
      <alignment horizontal="center" vertical="center" shrinkToFit="1"/>
      <protection locked="0"/>
    </xf>
    <xf numFmtId="0" fontId="0" fillId="0" borderId="37" xfId="0" applyBorder="1" applyAlignment="1" applyProtection="1">
      <alignment horizontal="center" vertical="center" shrinkToFit="1"/>
    </xf>
    <xf numFmtId="0" fontId="43" fillId="0" borderId="37" xfId="0" applyFont="1" applyBorder="1" applyAlignment="1" applyProtection="1">
      <alignment horizontal="center" vertical="center" shrinkToFit="1"/>
    </xf>
    <xf numFmtId="0" fontId="0" fillId="0" borderId="0" xfId="0" applyAlignment="1" applyProtection="1">
      <alignment horizontal="center" vertical="center"/>
    </xf>
    <xf numFmtId="0" fontId="0" fillId="0" borderId="0" xfId="0" applyAlignment="1" applyProtection="1">
      <alignment vertical="center"/>
    </xf>
    <xf numFmtId="0" fontId="9"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vertical="center"/>
    </xf>
    <xf numFmtId="0" fontId="0" fillId="0" borderId="0" xfId="0" applyBorder="1" applyAlignment="1" applyProtection="1">
      <alignment vertical="center"/>
    </xf>
    <xf numFmtId="0" fontId="9" fillId="0" borderId="0" xfId="0" applyFont="1" applyBorder="1" applyAlignment="1" applyProtection="1">
      <alignment vertical="center"/>
    </xf>
    <xf numFmtId="0" fontId="10" fillId="0" borderId="0" xfId="0" applyFont="1" applyAlignment="1" applyProtection="1">
      <alignment horizontal="center" vertical="center"/>
    </xf>
    <xf numFmtId="0" fontId="10" fillId="0" borderId="38" xfId="0" applyFont="1" applyBorder="1" applyAlignment="1" applyProtection="1">
      <alignment horizontal="center" vertical="center"/>
    </xf>
    <xf numFmtId="0" fontId="10" fillId="0" borderId="39" xfId="0" applyFont="1" applyBorder="1" applyAlignment="1" applyProtection="1">
      <alignment horizontal="center" vertical="center"/>
    </xf>
    <xf numFmtId="0" fontId="0" fillId="0" borderId="10" xfId="0" applyBorder="1" applyAlignment="1" applyProtection="1">
      <alignment horizontal="center" vertical="center"/>
    </xf>
    <xf numFmtId="0" fontId="0" fillId="0" borderId="40"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0" fillId="0" borderId="39" xfId="0" applyBorder="1" applyAlignment="1" applyProtection="1">
      <alignment vertical="center"/>
    </xf>
    <xf numFmtId="0" fontId="1" fillId="0" borderId="10" xfId="0" applyFont="1" applyBorder="1" applyAlignment="1" applyProtection="1">
      <alignment horizontal="center" vertical="center"/>
    </xf>
    <xf numFmtId="0" fontId="0" fillId="0" borderId="0" xfId="0" applyBorder="1" applyAlignment="1" applyProtection="1">
      <alignment horizontal="center" vertical="center"/>
    </xf>
    <xf numFmtId="0" fontId="1" fillId="0" borderId="10" xfId="0" applyFont="1" applyBorder="1" applyAlignment="1" applyProtection="1">
      <alignment horizontal="center" vertical="center" shrinkToFit="1"/>
    </xf>
    <xf numFmtId="0" fontId="3" fillId="0" borderId="41" xfId="0" applyFont="1" applyBorder="1" applyAlignment="1" applyProtection="1">
      <alignment vertical="center"/>
    </xf>
    <xf numFmtId="0" fontId="1" fillId="0" borderId="21" xfId="0" applyFont="1" applyBorder="1" applyAlignment="1" applyProtection="1">
      <alignment horizontal="center" vertical="center"/>
    </xf>
    <xf numFmtId="0" fontId="0" fillId="0" borderId="21" xfId="0" applyBorder="1" applyAlignment="1" applyProtection="1">
      <alignment horizontal="center" vertical="center"/>
    </xf>
    <xf numFmtId="0" fontId="7" fillId="0" borderId="0" xfId="0" applyFont="1" applyBorder="1" applyAlignment="1" applyProtection="1">
      <alignment horizontal="center" vertical="center"/>
    </xf>
    <xf numFmtId="0" fontId="10" fillId="0" borderId="0" xfId="0" applyFont="1" applyBorder="1" applyAlignment="1" applyProtection="1">
      <alignment vertical="center"/>
    </xf>
    <xf numFmtId="0" fontId="7" fillId="0" borderId="10" xfId="0" applyFont="1" applyBorder="1" applyAlignment="1" applyProtection="1">
      <alignment horizontal="center" vertical="center"/>
    </xf>
    <xf numFmtId="0" fontId="8" fillId="0" borderId="42" xfId="0" applyFont="1" applyBorder="1" applyAlignment="1" applyProtection="1">
      <alignment horizontal="center" vertical="center"/>
    </xf>
    <xf numFmtId="0" fontId="8" fillId="0" borderId="0" xfId="0" applyFont="1" applyBorder="1" applyAlignment="1" applyProtection="1">
      <alignment horizontal="center" vertical="center"/>
    </xf>
    <xf numFmtId="0" fontId="7" fillId="0" borderId="0" xfId="0" applyFont="1" applyAlignment="1" applyProtection="1">
      <alignment vertical="center"/>
    </xf>
    <xf numFmtId="0" fontId="14"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0" xfId="0" applyFont="1" applyBorder="1" applyAlignment="1" applyProtection="1">
      <alignment horizontal="center" vertical="center"/>
    </xf>
    <xf numFmtId="0" fontId="14"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0" fillId="0" borderId="43" xfId="0" applyBorder="1" applyAlignment="1" applyProtection="1">
      <alignment horizontal="center" vertical="center" wrapText="1"/>
    </xf>
    <xf numFmtId="0" fontId="0" fillId="0" borderId="44" xfId="0" applyBorder="1" applyAlignment="1" applyProtection="1">
      <alignment horizontal="center" vertical="center" shrinkToFit="1"/>
    </xf>
    <xf numFmtId="0" fontId="0" fillId="0" borderId="45" xfId="0" applyBorder="1" applyAlignment="1" applyProtection="1">
      <alignment horizontal="center" vertical="center" shrinkToFit="1"/>
    </xf>
    <xf numFmtId="0" fontId="0" fillId="0" borderId="46" xfId="0" applyBorder="1" applyAlignment="1" applyProtection="1">
      <alignment horizontal="center" vertical="center" shrinkToFit="1"/>
    </xf>
    <xf numFmtId="0" fontId="0" fillId="0" borderId="47" xfId="0" applyBorder="1" applyAlignment="1" applyProtection="1">
      <alignment horizontal="center" vertical="center" shrinkToFit="1"/>
    </xf>
    <xf numFmtId="0" fontId="16" fillId="0" borderId="45" xfId="0" applyFont="1" applyBorder="1" applyAlignment="1" applyProtection="1">
      <alignment horizontal="center" vertical="center" shrinkToFit="1"/>
    </xf>
    <xf numFmtId="0" fontId="0" fillId="0" borderId="48" xfId="0" applyBorder="1" applyAlignment="1" applyProtection="1">
      <alignment horizontal="center" vertical="center" shrinkToFit="1"/>
    </xf>
    <xf numFmtId="0" fontId="0" fillId="0" borderId="49" xfId="0" applyBorder="1" applyAlignment="1" applyProtection="1">
      <alignment horizontal="center" vertical="center" shrinkToFit="1"/>
    </xf>
    <xf numFmtId="0" fontId="11" fillId="25" borderId="50" xfId="0" applyFont="1" applyFill="1" applyBorder="1" applyAlignment="1" applyProtection="1">
      <alignment horizontal="center" vertical="center" wrapText="1"/>
    </xf>
    <xf numFmtId="0" fontId="11" fillId="25" borderId="21" xfId="0" applyFont="1" applyFill="1" applyBorder="1" applyAlignment="1" applyProtection="1">
      <alignment horizontal="center" vertical="center" shrinkToFit="1"/>
    </xf>
    <xf numFmtId="0" fontId="11" fillId="25" borderId="51" xfId="0" applyFont="1" applyFill="1" applyBorder="1" applyAlignment="1" applyProtection="1">
      <alignment horizontal="center" vertical="center" shrinkToFit="1"/>
    </xf>
    <xf numFmtId="0" fontId="11" fillId="25" borderId="52" xfId="0" applyFont="1" applyFill="1" applyBorder="1" applyAlignment="1" applyProtection="1">
      <alignment horizontal="center" vertical="center" shrinkToFit="1"/>
    </xf>
    <xf numFmtId="0" fontId="5" fillId="25" borderId="53" xfId="0" applyFont="1" applyFill="1" applyBorder="1" applyAlignment="1" applyProtection="1">
      <alignment horizontal="center" vertical="center" shrinkToFit="1"/>
    </xf>
    <xf numFmtId="0" fontId="11" fillId="25" borderId="12" xfId="0" applyFont="1" applyFill="1" applyBorder="1" applyAlignment="1" applyProtection="1">
      <alignment horizontal="center" vertical="center" shrinkToFit="1"/>
    </xf>
    <xf numFmtId="49" fontId="11" fillId="25" borderId="54" xfId="0" applyNumberFormat="1" applyFont="1" applyFill="1" applyBorder="1" applyAlignment="1" applyProtection="1">
      <alignment horizontal="center" vertical="center" shrinkToFit="1"/>
    </xf>
    <xf numFmtId="0" fontId="43" fillId="0" borderId="0" xfId="0" applyFont="1" applyAlignment="1" applyProtection="1">
      <alignment horizontal="center" vertical="center"/>
    </xf>
    <xf numFmtId="0" fontId="43" fillId="0" borderId="0" xfId="0" applyFont="1" applyAlignment="1" applyProtection="1">
      <alignment vertical="center"/>
    </xf>
    <xf numFmtId="49" fontId="43" fillId="0" borderId="0" xfId="0" applyNumberFormat="1" applyFont="1" applyAlignment="1" applyProtection="1">
      <alignment vertical="center"/>
    </xf>
    <xf numFmtId="49" fontId="45" fillId="0" borderId="0" xfId="0" applyNumberFormat="1" applyFont="1" applyAlignment="1" applyProtection="1">
      <alignment vertical="center"/>
    </xf>
    <xf numFmtId="0" fontId="44" fillId="0" borderId="0" xfId="0" applyFont="1" applyAlignment="1" applyProtection="1">
      <alignment horizontal="left" vertical="center"/>
    </xf>
    <xf numFmtId="0" fontId="44" fillId="0" borderId="0" xfId="0" applyFont="1" applyAlignment="1" applyProtection="1">
      <alignment vertical="center"/>
    </xf>
    <xf numFmtId="49" fontId="43" fillId="0" borderId="0" xfId="0" applyNumberFormat="1" applyFont="1" applyBorder="1" applyAlignment="1" applyProtection="1">
      <alignment vertical="center"/>
    </xf>
    <xf numFmtId="0" fontId="43" fillId="0" borderId="0" xfId="0" applyFont="1" applyBorder="1" applyAlignment="1" applyProtection="1">
      <alignment vertical="center"/>
    </xf>
    <xf numFmtId="0" fontId="45" fillId="0" borderId="0" xfId="0" applyFont="1" applyBorder="1" applyAlignment="1" applyProtection="1">
      <alignment vertical="center"/>
    </xf>
    <xf numFmtId="0" fontId="44" fillId="0" borderId="0" xfId="0" applyFont="1" applyAlignment="1" applyProtection="1">
      <alignment horizontal="center" vertical="center"/>
    </xf>
    <xf numFmtId="0" fontId="44" fillId="0" borderId="38" xfId="0" applyFont="1" applyBorder="1" applyAlignment="1" applyProtection="1">
      <alignment horizontal="center" vertical="center"/>
    </xf>
    <xf numFmtId="0" fontId="44" fillId="0" borderId="39" xfId="0" applyFont="1" applyBorder="1" applyAlignment="1" applyProtection="1">
      <alignment horizontal="center" vertical="center"/>
    </xf>
    <xf numFmtId="49" fontId="42" fillId="0" borderId="0" xfId="0" applyNumberFormat="1" applyFont="1" applyBorder="1" applyAlignment="1" applyProtection="1">
      <alignment vertical="center"/>
    </xf>
    <xf numFmtId="0" fontId="45" fillId="0" borderId="0" xfId="0" applyFont="1" applyAlignment="1" applyProtection="1">
      <alignment vertical="center"/>
    </xf>
    <xf numFmtId="0" fontId="45" fillId="0" borderId="21" xfId="0" applyFont="1" applyBorder="1" applyAlignment="1" applyProtection="1">
      <alignment vertical="center"/>
    </xf>
    <xf numFmtId="0" fontId="43" fillId="0" borderId="21" xfId="0" applyFont="1" applyBorder="1" applyAlignment="1" applyProtection="1">
      <alignment vertical="center"/>
    </xf>
    <xf numFmtId="0" fontId="43" fillId="0" borderId="10" xfId="0" applyFont="1" applyBorder="1" applyAlignment="1" applyProtection="1">
      <alignment horizontal="center" vertical="center"/>
    </xf>
    <xf numFmtId="49" fontId="0" fillId="0" borderId="0" xfId="0" applyNumberFormat="1" applyBorder="1" applyAlignment="1" applyProtection="1">
      <alignment vertical="center"/>
    </xf>
    <xf numFmtId="0" fontId="43" fillId="0" borderId="10" xfId="0" applyFont="1" applyBorder="1" applyAlignment="1" applyProtection="1">
      <alignment horizontal="center" vertical="center" shrinkToFit="1"/>
    </xf>
    <xf numFmtId="49" fontId="3" fillId="0" borderId="0" xfId="0" applyNumberFormat="1" applyFont="1" applyBorder="1" applyAlignment="1" applyProtection="1">
      <alignment horizontal="center" vertical="center"/>
    </xf>
    <xf numFmtId="0" fontId="43" fillId="0" borderId="40" xfId="0" applyFont="1" applyBorder="1" applyAlignment="1" applyProtection="1">
      <alignment horizontal="center" vertical="center" shrinkToFit="1"/>
    </xf>
    <xf numFmtId="0" fontId="43" fillId="0" borderId="39" xfId="0" applyFont="1" applyBorder="1" applyAlignment="1" applyProtection="1">
      <alignment vertical="center"/>
    </xf>
    <xf numFmtId="49" fontId="47" fillId="0" borderId="0" xfId="0" applyNumberFormat="1" applyFont="1" applyBorder="1" applyAlignment="1" applyProtection="1">
      <alignment vertical="center" shrinkToFit="1"/>
    </xf>
    <xf numFmtId="49" fontId="43" fillId="0" borderId="0" xfId="0" applyNumberFormat="1" applyFont="1" applyBorder="1" applyAlignment="1" applyProtection="1">
      <alignment horizontal="center" vertical="center"/>
    </xf>
    <xf numFmtId="0" fontId="46" fillId="0" borderId="41" xfId="0" applyFont="1" applyBorder="1" applyAlignment="1" applyProtection="1">
      <alignment vertical="center"/>
    </xf>
    <xf numFmtId="49" fontId="45" fillId="0" borderId="0" xfId="0" applyNumberFormat="1" applyFont="1" applyBorder="1" applyAlignment="1" applyProtection="1">
      <alignment vertical="center"/>
    </xf>
    <xf numFmtId="0" fontId="43" fillId="0" borderId="0" xfId="0" applyFont="1" applyBorder="1" applyAlignment="1" applyProtection="1">
      <alignment horizontal="center" vertical="center"/>
    </xf>
    <xf numFmtId="0" fontId="43" fillId="0" borderId="21" xfId="0" applyFont="1" applyBorder="1" applyAlignment="1" applyProtection="1">
      <alignment horizontal="center" vertical="center"/>
    </xf>
    <xf numFmtId="49" fontId="47" fillId="0" borderId="0" xfId="0" applyNumberFormat="1" applyFont="1" applyBorder="1" applyAlignment="1" applyProtection="1">
      <alignment horizontal="center" vertical="center"/>
    </xf>
    <xf numFmtId="0" fontId="44" fillId="0" borderId="0" xfId="0" applyFont="1" applyBorder="1" applyAlignment="1" applyProtection="1">
      <alignment vertical="center"/>
    </xf>
    <xf numFmtId="0" fontId="47" fillId="0" borderId="0" xfId="0" applyFont="1" applyBorder="1" applyAlignment="1" applyProtection="1">
      <alignment horizontal="center" vertical="center"/>
    </xf>
    <xf numFmtId="49" fontId="44" fillId="0" borderId="0" xfId="0" applyNumberFormat="1" applyFont="1" applyBorder="1" applyAlignment="1" applyProtection="1">
      <alignment vertical="center"/>
    </xf>
    <xf numFmtId="0" fontId="47" fillId="0" borderId="10" xfId="0" applyFont="1" applyBorder="1" applyAlignment="1" applyProtection="1">
      <alignment horizontal="center" vertical="center"/>
    </xf>
    <xf numFmtId="49" fontId="44" fillId="0" borderId="0" xfId="0" applyNumberFormat="1" applyFont="1" applyAlignment="1" applyProtection="1">
      <alignment vertical="center"/>
    </xf>
    <xf numFmtId="0" fontId="50" fillId="0" borderId="42" xfId="0" applyFont="1" applyBorder="1" applyAlignment="1" applyProtection="1">
      <alignment horizontal="center" vertical="center"/>
    </xf>
    <xf numFmtId="0" fontId="50" fillId="0" borderId="0" xfId="0" applyFont="1" applyBorder="1" applyAlignment="1" applyProtection="1">
      <alignment horizontal="center" vertical="center"/>
    </xf>
    <xf numFmtId="0" fontId="47" fillId="0" borderId="0" xfId="0" applyFont="1" applyAlignment="1" applyProtection="1">
      <alignment vertical="center"/>
    </xf>
    <xf numFmtId="0" fontId="48" fillId="0" borderId="0" xfId="0" applyFont="1" applyBorder="1" applyAlignment="1" applyProtection="1">
      <alignment horizontal="center" vertical="center"/>
    </xf>
    <xf numFmtId="0" fontId="48" fillId="0" borderId="0" xfId="0" applyFont="1" applyBorder="1" applyAlignment="1" applyProtection="1">
      <alignment horizontal="left" vertical="center"/>
    </xf>
    <xf numFmtId="0" fontId="51" fillId="0" borderId="0" xfId="0" applyFont="1" applyBorder="1" applyAlignment="1" applyProtection="1">
      <alignment horizontal="left" vertical="center"/>
    </xf>
    <xf numFmtId="0" fontId="51" fillId="0" borderId="0" xfId="0" applyFont="1" applyBorder="1" applyAlignment="1" applyProtection="1">
      <alignment horizontal="center" vertical="center"/>
    </xf>
    <xf numFmtId="49" fontId="48" fillId="0" borderId="0" xfId="0" applyNumberFormat="1" applyFont="1" applyBorder="1" applyAlignment="1" applyProtection="1">
      <alignment horizontal="center" vertical="center"/>
    </xf>
    <xf numFmtId="0" fontId="48" fillId="0" borderId="0" xfId="0" applyFont="1" applyAlignment="1" applyProtection="1">
      <alignment horizontal="center" vertical="center"/>
    </xf>
    <xf numFmtId="0" fontId="52" fillId="0" borderId="0" xfId="0" applyFont="1" applyBorder="1" applyAlignment="1" applyProtection="1">
      <alignment horizontal="center" vertical="center"/>
    </xf>
    <xf numFmtId="0" fontId="43" fillId="0" borderId="44" xfId="0" applyFont="1" applyBorder="1" applyAlignment="1" applyProtection="1">
      <alignment horizontal="center" vertical="center" shrinkToFit="1"/>
    </xf>
    <xf numFmtId="0" fontId="43" fillId="0" borderId="45" xfId="0" applyFont="1" applyBorder="1" applyAlignment="1" applyProtection="1">
      <alignment horizontal="center" vertical="center" shrinkToFit="1"/>
    </xf>
    <xf numFmtId="0" fontId="43" fillId="0" borderId="46" xfId="0" applyFont="1" applyBorder="1" applyAlignment="1" applyProtection="1">
      <alignment horizontal="center" vertical="center" shrinkToFit="1"/>
    </xf>
    <xf numFmtId="0" fontId="43" fillId="0" borderId="47" xfId="0" applyFont="1" applyBorder="1" applyAlignment="1" applyProtection="1">
      <alignment horizontal="center" vertical="center" shrinkToFit="1"/>
    </xf>
    <xf numFmtId="0" fontId="53" fillId="0" borderId="45" xfId="0" applyFont="1" applyBorder="1" applyAlignment="1" applyProtection="1">
      <alignment horizontal="center" vertical="center" shrinkToFit="1"/>
    </xf>
    <xf numFmtId="0" fontId="43" fillId="0" borderId="48" xfId="0" applyFont="1" applyBorder="1" applyAlignment="1" applyProtection="1">
      <alignment horizontal="center" vertical="center" shrinkToFit="1"/>
    </xf>
    <xf numFmtId="0" fontId="43" fillId="0" borderId="49" xfId="0" applyFont="1" applyBorder="1" applyAlignment="1" applyProtection="1">
      <alignment horizontal="center" vertical="center" shrinkToFit="1"/>
    </xf>
    <xf numFmtId="0" fontId="49" fillId="25" borderId="21" xfId="0" applyFont="1" applyFill="1" applyBorder="1" applyAlignment="1" applyProtection="1">
      <alignment horizontal="center" vertical="center" shrinkToFit="1"/>
    </xf>
    <xf numFmtId="0" fontId="49" fillId="25" borderId="51" xfId="0" applyFont="1" applyFill="1" applyBorder="1" applyAlignment="1" applyProtection="1">
      <alignment horizontal="center" vertical="center" shrinkToFit="1"/>
    </xf>
    <xf numFmtId="0" fontId="49" fillId="25" borderId="52" xfId="0" applyFont="1" applyFill="1" applyBorder="1" applyAlignment="1" applyProtection="1">
      <alignment horizontal="center" vertical="center" shrinkToFit="1"/>
    </xf>
    <xf numFmtId="0" fontId="54" fillId="25" borderId="53" xfId="0" applyFont="1" applyFill="1" applyBorder="1" applyAlignment="1" applyProtection="1">
      <alignment horizontal="center" vertical="center" shrinkToFit="1"/>
    </xf>
    <xf numFmtId="0" fontId="49" fillId="25" borderId="12" xfId="0" applyFont="1" applyFill="1" applyBorder="1" applyAlignment="1" applyProtection="1">
      <alignment horizontal="center" vertical="center" shrinkToFit="1"/>
    </xf>
    <xf numFmtId="49" fontId="49" fillId="25" borderId="54" xfId="0" applyNumberFormat="1" applyFont="1" applyFill="1" applyBorder="1" applyAlignment="1" applyProtection="1">
      <alignment horizontal="center" vertical="center" shrinkToFit="1"/>
    </xf>
    <xf numFmtId="0" fontId="43" fillId="0" borderId="18" xfId="0" applyFont="1" applyBorder="1" applyAlignment="1" applyProtection="1">
      <alignment horizontal="center" vertical="center" shrinkToFit="1"/>
      <protection locked="0"/>
    </xf>
    <xf numFmtId="0" fontId="43" fillId="0" borderId="36" xfId="0" applyFont="1" applyBorder="1" applyAlignment="1" applyProtection="1">
      <alignment horizontal="center" vertical="center" shrinkToFit="1"/>
    </xf>
    <xf numFmtId="0" fontId="10" fillId="0" borderId="0" xfId="0" applyFont="1" applyBorder="1" applyAlignment="1" applyProtection="1">
      <alignment horizontal="center" vertical="center"/>
    </xf>
    <xf numFmtId="0" fontId="0" fillId="0" borderId="0" xfId="0" applyBorder="1" applyAlignment="1" applyProtection="1">
      <alignment horizontal="center" vertical="center" shrinkToFit="1"/>
    </xf>
    <xf numFmtId="0" fontId="1" fillId="0" borderId="0" xfId="0" applyFont="1" applyBorder="1" applyAlignment="1" applyProtection="1">
      <alignment horizontal="center" vertical="center"/>
      <protection locked="0"/>
    </xf>
    <xf numFmtId="0" fontId="11" fillId="25" borderId="61" xfId="0" applyFont="1" applyFill="1" applyBorder="1" applyAlignment="1" applyProtection="1">
      <alignment horizontal="center" vertical="center" shrinkToFit="1"/>
    </xf>
    <xf numFmtId="0" fontId="40" fillId="0" borderId="61" xfId="0" applyFont="1" applyBorder="1" applyAlignment="1" applyProtection="1">
      <alignment horizontal="center" vertical="center" shrinkToFit="1"/>
      <protection locked="0"/>
    </xf>
    <xf numFmtId="0" fontId="40" fillId="0" borderId="62" xfId="0" applyFont="1" applyBorder="1" applyAlignment="1" applyProtection="1">
      <alignment horizontal="center" vertical="center" shrinkToFit="1"/>
      <protection locked="0"/>
    </xf>
    <xf numFmtId="0" fontId="40" fillId="0" borderId="63" xfId="0" applyFont="1" applyBorder="1" applyAlignment="1" applyProtection="1">
      <alignment horizontal="center" vertical="center" shrinkToFit="1"/>
      <protection locked="0"/>
    </xf>
    <xf numFmtId="0" fontId="0" fillId="0" borderId="10" xfId="0"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0" fillId="0" borderId="10" xfId="0" applyNumberFormat="1" applyBorder="1" applyAlignment="1" applyProtection="1">
      <alignment horizontal="center" vertical="center"/>
    </xf>
    <xf numFmtId="0" fontId="43" fillId="0" borderId="43" xfId="0" applyFont="1" applyBorder="1" applyAlignment="1" applyProtection="1">
      <alignment horizontal="center" vertical="center" wrapText="1"/>
    </xf>
    <xf numFmtId="0" fontId="49" fillId="25" borderId="50" xfId="0" applyFont="1" applyFill="1" applyBorder="1" applyAlignment="1" applyProtection="1">
      <alignment horizontal="center" vertical="center" wrapText="1"/>
    </xf>
    <xf numFmtId="0" fontId="49" fillId="25" borderId="61" xfId="0" applyFont="1" applyFill="1" applyBorder="1" applyAlignment="1" applyProtection="1">
      <alignment horizontal="center" vertical="center" shrinkToFit="1"/>
    </xf>
    <xf numFmtId="0" fontId="43" fillId="0" borderId="17" xfId="0" applyFont="1" applyBorder="1" applyAlignment="1" applyProtection="1">
      <alignment horizontal="center" vertical="center"/>
      <protection locked="0"/>
    </xf>
    <xf numFmtId="0" fontId="57" fillId="0" borderId="61" xfId="0" applyFont="1" applyBorder="1" applyAlignment="1" applyProtection="1">
      <alignment horizontal="center" vertical="center" shrinkToFit="1"/>
      <protection locked="0"/>
    </xf>
    <xf numFmtId="0" fontId="43" fillId="0" borderId="19" xfId="0" applyFont="1" applyBorder="1" applyAlignment="1" applyProtection="1">
      <alignment horizontal="center" vertical="center"/>
      <protection locked="0"/>
    </xf>
    <xf numFmtId="0" fontId="43" fillId="0" borderId="20" xfId="0" applyFont="1" applyBorder="1" applyAlignment="1" applyProtection="1">
      <alignment horizontal="center" vertical="center"/>
      <protection locked="0"/>
    </xf>
    <xf numFmtId="0" fontId="57" fillId="0" borderId="62" xfId="0" applyFont="1" applyBorder="1" applyAlignment="1" applyProtection="1">
      <alignment horizontal="center" vertical="center" shrinkToFit="1"/>
      <protection locked="0"/>
    </xf>
    <xf numFmtId="0" fontId="57" fillId="0" borderId="63" xfId="0" applyFont="1" applyBorder="1" applyAlignment="1" applyProtection="1">
      <alignment horizontal="center" vertical="center" shrinkToFit="1"/>
      <protection locked="0"/>
    </xf>
    <xf numFmtId="0" fontId="0" fillId="0" borderId="10" xfId="0" applyBorder="1" applyAlignment="1" applyProtection="1">
      <alignment vertical="center"/>
      <protection locked="0"/>
    </xf>
    <xf numFmtId="0" fontId="0" fillId="0" borderId="10" xfId="0" applyBorder="1" applyAlignment="1" applyProtection="1">
      <alignment vertical="center"/>
    </xf>
    <xf numFmtId="0" fontId="0" fillId="31" borderId="10" xfId="0" applyFill="1" applyBorder="1" applyAlignment="1" applyProtection="1">
      <alignment vertical="center"/>
    </xf>
    <xf numFmtId="0" fontId="39" fillId="31" borderId="10" xfId="0" applyFont="1" applyFill="1" applyBorder="1" applyAlignment="1" applyProtection="1">
      <alignment horizontal="center" vertical="center" shrinkToFit="1"/>
    </xf>
    <xf numFmtId="0" fontId="37" fillId="31" borderId="10" xfId="0" applyFont="1" applyFill="1" applyBorder="1" applyAlignment="1" applyProtection="1">
      <alignment horizontal="center" vertical="center" shrinkToFit="1"/>
    </xf>
    <xf numFmtId="0" fontId="0" fillId="0" borderId="13" xfId="0" applyFont="1" applyBorder="1" applyAlignment="1" applyProtection="1">
      <alignment horizontal="center" vertical="center" shrinkToFit="1"/>
      <protection locked="0"/>
    </xf>
    <xf numFmtId="0" fontId="7" fillId="0" borderId="66" xfId="0" applyFont="1" applyBorder="1" applyAlignment="1" applyProtection="1">
      <alignment vertical="center"/>
    </xf>
    <xf numFmtId="0" fontId="47" fillId="0" borderId="66" xfId="0" applyFont="1" applyBorder="1" applyAlignment="1" applyProtection="1">
      <alignment vertical="center"/>
    </xf>
    <xf numFmtId="0" fontId="11" fillId="24" borderId="41" xfId="0" applyFont="1" applyFill="1" applyBorder="1" applyAlignment="1" applyProtection="1">
      <alignment horizontal="center" vertical="center" shrinkToFit="1"/>
      <protection locked="0"/>
    </xf>
    <xf numFmtId="0" fontId="11" fillId="24" borderId="22" xfId="0" applyFont="1" applyFill="1" applyBorder="1" applyAlignment="1" applyProtection="1">
      <alignment horizontal="center" vertical="center" shrinkToFit="1"/>
      <protection locked="0"/>
    </xf>
    <xf numFmtId="0" fontId="11" fillId="24" borderId="21" xfId="0" applyFont="1" applyFill="1" applyBorder="1" applyAlignment="1" applyProtection="1">
      <alignment horizontal="center" vertical="center" shrinkToFit="1"/>
      <protection locked="0"/>
    </xf>
    <xf numFmtId="0" fontId="0" fillId="0" borderId="10" xfId="0" applyBorder="1" applyAlignment="1">
      <alignment horizontal="center" vertical="center"/>
    </xf>
    <xf numFmtId="0" fontId="0" fillId="0" borderId="0" xfId="0" applyAlignment="1">
      <alignment shrinkToFit="1"/>
    </xf>
    <xf numFmtId="0" fontId="0" fillId="0" borderId="0" xfId="0" applyAlignment="1" applyProtection="1">
      <alignment shrinkToFit="1"/>
    </xf>
    <xf numFmtId="0" fontId="11" fillId="25" borderId="29" xfId="0" applyFont="1" applyFill="1" applyBorder="1" applyAlignment="1" applyProtection="1">
      <alignment horizontal="center" vertical="center" wrapText="1" shrinkToFit="1"/>
    </xf>
    <xf numFmtId="0" fontId="11" fillId="24" borderId="41" xfId="0" applyFont="1" applyFill="1" applyBorder="1" applyAlignment="1" applyProtection="1">
      <alignment horizontal="center" vertical="center" wrapText="1" shrinkToFit="1"/>
      <protection locked="0"/>
    </xf>
    <xf numFmtId="0" fontId="49" fillId="25" borderId="29" xfId="0" applyFont="1" applyFill="1" applyBorder="1" applyAlignment="1" applyProtection="1">
      <alignment horizontal="center" vertical="center" wrapText="1" shrinkToFit="1"/>
    </xf>
    <xf numFmtId="0" fontId="49" fillId="24" borderId="41" xfId="0" applyFont="1" applyFill="1" applyBorder="1" applyAlignment="1" applyProtection="1">
      <alignment horizontal="center" vertical="center" wrapText="1" shrinkToFit="1"/>
      <protection locked="0"/>
    </xf>
    <xf numFmtId="0" fontId="49" fillId="24" borderId="22" xfId="0" applyFont="1" applyFill="1" applyBorder="1" applyAlignment="1" applyProtection="1">
      <alignment horizontal="center" vertical="center" wrapText="1" shrinkToFit="1"/>
      <protection locked="0"/>
    </xf>
    <xf numFmtId="0" fontId="49" fillId="24" borderId="21" xfId="0" applyFont="1" applyFill="1" applyBorder="1" applyAlignment="1" applyProtection="1">
      <alignment horizontal="center" vertical="center" wrapText="1" shrinkToFit="1"/>
      <protection locked="0"/>
    </xf>
    <xf numFmtId="0" fontId="47" fillId="0" borderId="0" xfId="0" applyFont="1" applyAlignment="1" applyProtection="1">
      <alignment vertical="center" shrinkToFit="1"/>
      <protection locked="0"/>
    </xf>
    <xf numFmtId="0" fontId="58" fillId="0" borderId="0" xfId="0" applyFont="1" applyAlignment="1" applyProtection="1">
      <alignment vertical="center" shrinkToFit="1"/>
      <protection locked="0"/>
    </xf>
    <xf numFmtId="0" fontId="7" fillId="0" borderId="0" xfId="0"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0" fontId="58" fillId="0" borderId="55" xfId="0" applyFont="1" applyBorder="1" applyAlignment="1" applyProtection="1">
      <alignment vertical="center" shrinkToFit="1"/>
      <protection locked="0"/>
    </xf>
    <xf numFmtId="0" fontId="58" fillId="0" borderId="55" xfId="0" applyFont="1" applyBorder="1" applyAlignment="1" applyProtection="1">
      <alignment horizontal="center" vertical="center" shrinkToFit="1"/>
      <protection locked="0"/>
    </xf>
    <xf numFmtId="0" fontId="47" fillId="0" borderId="55" xfId="0" applyFont="1" applyBorder="1" applyAlignment="1" applyProtection="1">
      <alignment horizontal="center" vertical="center" shrinkToFit="1"/>
      <protection locked="0"/>
    </xf>
    <xf numFmtId="0" fontId="59" fillId="0" borderId="68" xfId="0" applyFont="1" applyBorder="1" applyAlignment="1" applyProtection="1">
      <alignment horizontal="center" vertical="center"/>
    </xf>
    <xf numFmtId="0" fontId="59" fillId="0" borderId="69" xfId="0" applyFont="1" applyBorder="1" applyAlignment="1" applyProtection="1">
      <alignment horizontal="center" vertical="center"/>
    </xf>
    <xf numFmtId="0" fontId="45" fillId="0" borderId="59" xfId="0" applyFont="1" applyBorder="1" applyAlignment="1" applyProtection="1">
      <alignment horizontal="center" vertical="center"/>
    </xf>
    <xf numFmtId="0" fontId="45" fillId="0" borderId="58" xfId="0" applyFont="1" applyBorder="1" applyAlignment="1" applyProtection="1">
      <alignment horizontal="center" vertical="center"/>
    </xf>
    <xf numFmtId="0" fontId="44" fillId="0" borderId="67" xfId="0" applyFont="1" applyBorder="1" applyAlignment="1" applyProtection="1">
      <alignment horizontal="center" vertical="center"/>
    </xf>
    <xf numFmtId="0" fontId="60" fillId="0" borderId="58" xfId="0" applyFont="1" applyBorder="1" applyAlignment="1" applyProtection="1">
      <alignment horizontal="center" vertical="center"/>
    </xf>
    <xf numFmtId="0" fontId="60" fillId="0" borderId="59" xfId="0" applyFont="1" applyBorder="1" applyAlignment="1" applyProtection="1">
      <alignment horizontal="center" vertical="center"/>
    </xf>
    <xf numFmtId="0" fontId="60" fillId="0" borderId="70" xfId="0" applyFont="1" applyBorder="1" applyAlignment="1" applyProtection="1">
      <alignment horizontal="center" vertical="center"/>
    </xf>
    <xf numFmtId="0" fontId="59" fillId="0" borderId="71" xfId="0" applyFont="1" applyBorder="1" applyAlignment="1" applyProtection="1">
      <alignment horizontal="center" vertical="center"/>
    </xf>
    <xf numFmtId="0" fontId="0" fillId="0" borderId="10" xfId="0" applyBorder="1" applyAlignment="1">
      <alignment horizontal="center" vertical="center" shrinkToFit="1"/>
    </xf>
    <xf numFmtId="49" fontId="0" fillId="0" borderId="10" xfId="0" applyNumberFormat="1" applyFill="1" applyBorder="1" applyAlignment="1" applyProtection="1">
      <alignment horizontal="center" vertical="center"/>
    </xf>
    <xf numFmtId="49" fontId="0" fillId="0" borderId="10" xfId="0" applyNumberFormat="1" applyBorder="1" applyAlignment="1">
      <alignment horizontal="center" vertical="center"/>
    </xf>
    <xf numFmtId="0" fontId="47" fillId="0" borderId="55" xfId="0" applyFont="1" applyBorder="1" applyAlignment="1" applyProtection="1">
      <alignment vertical="center" shrinkToFit="1"/>
      <protection locked="0"/>
    </xf>
    <xf numFmtId="0" fontId="44" fillId="0" borderId="68" xfId="0" applyFont="1" applyBorder="1" applyAlignment="1" applyProtection="1">
      <alignment horizontal="center" vertical="center"/>
    </xf>
    <xf numFmtId="0" fontId="44" fillId="0" borderId="69" xfId="0" applyFont="1" applyBorder="1" applyAlignment="1" applyProtection="1">
      <alignment horizontal="center" vertical="center"/>
    </xf>
    <xf numFmtId="0" fontId="44" fillId="0" borderId="71" xfId="0" applyFont="1" applyBorder="1" applyAlignment="1" applyProtection="1">
      <alignment horizontal="center" vertical="center"/>
    </xf>
    <xf numFmtId="0" fontId="45" fillId="0" borderId="70" xfId="0" applyFont="1" applyBorder="1" applyAlignment="1" applyProtection="1">
      <alignment horizontal="center" vertical="center"/>
    </xf>
    <xf numFmtId="0" fontId="39" fillId="26" borderId="10" xfId="0" applyFont="1" applyFill="1" applyBorder="1" applyAlignment="1" applyProtection="1">
      <alignment horizontal="center" vertical="center" shrinkToFit="1"/>
    </xf>
    <xf numFmtId="0" fontId="0" fillId="26" borderId="10" xfId="0" applyFill="1" applyBorder="1" applyAlignment="1" applyProtection="1">
      <alignment vertical="center"/>
    </xf>
    <xf numFmtId="0" fontId="0" fillId="26" borderId="10" xfId="0" applyFill="1" applyBorder="1" applyAlignment="1" applyProtection="1">
      <alignment horizontal="center" vertical="center"/>
    </xf>
    <xf numFmtId="0" fontId="39" fillId="32" borderId="10" xfId="0" applyFont="1" applyFill="1" applyBorder="1" applyAlignment="1" applyProtection="1">
      <alignment horizontal="center" vertical="center" shrinkToFit="1"/>
    </xf>
    <xf numFmtId="0" fontId="37" fillId="32" borderId="10" xfId="0" applyFont="1" applyFill="1" applyBorder="1" applyAlignment="1" applyProtection="1">
      <alignment horizontal="center" vertical="center" shrinkToFit="1"/>
    </xf>
    <xf numFmtId="0" fontId="0" fillId="32" borderId="10" xfId="0" applyFill="1" applyBorder="1" applyAlignment="1" applyProtection="1">
      <alignment vertical="center"/>
    </xf>
    <xf numFmtId="0" fontId="0" fillId="32" borderId="10" xfId="0" applyFill="1" applyBorder="1" applyAlignment="1" applyProtection="1">
      <alignment horizontal="center" vertical="center"/>
    </xf>
    <xf numFmtId="0" fontId="61" fillId="33" borderId="10" xfId="0" applyFont="1" applyFill="1" applyBorder="1" applyAlignment="1" applyProtection="1">
      <alignment horizontal="center" vertical="center" shrinkToFit="1"/>
    </xf>
    <xf numFmtId="0" fontId="0" fillId="0" borderId="0" xfId="0" applyAlignment="1" applyProtection="1">
      <alignment horizontal="center" vertical="center" shrinkToFit="1"/>
    </xf>
    <xf numFmtId="0" fontId="0" fillId="33" borderId="10" xfId="0" applyFill="1" applyBorder="1" applyAlignment="1" applyProtection="1">
      <alignment vertical="center"/>
    </xf>
    <xf numFmtId="0" fontId="11" fillId="25" borderId="72" xfId="0" applyFont="1" applyFill="1" applyBorder="1" applyAlignment="1" applyProtection="1">
      <alignment horizontal="center" vertical="center" shrinkToFit="1"/>
    </xf>
    <xf numFmtId="49" fontId="11" fillId="25" borderId="53" xfId="0" applyNumberFormat="1" applyFont="1" applyFill="1" applyBorder="1" applyAlignment="1" applyProtection="1">
      <alignment horizontal="center" vertical="center" shrinkToFit="1"/>
    </xf>
    <xf numFmtId="0" fontId="11" fillId="25" borderId="73" xfId="0" applyFont="1" applyFill="1" applyBorder="1" applyAlignment="1" applyProtection="1">
      <alignment horizontal="center" vertical="center" shrinkToFit="1"/>
    </xf>
    <xf numFmtId="0" fontId="11" fillId="0" borderId="29" xfId="0" applyFont="1" applyBorder="1" applyAlignment="1" applyProtection="1">
      <alignment horizontal="center" vertical="center" shrinkToFit="1"/>
      <protection locked="0"/>
    </xf>
    <xf numFmtId="49" fontId="0" fillId="0" borderId="31" xfId="0" applyNumberFormat="1" applyBorder="1" applyAlignment="1" applyProtection="1">
      <alignment horizontal="center" vertical="center" shrinkToFit="1"/>
      <protection locked="0"/>
    </xf>
    <xf numFmtId="49" fontId="11" fillId="0" borderId="21" xfId="0" applyNumberFormat="1" applyFont="1" applyBorder="1" applyAlignment="1" applyProtection="1">
      <alignment horizontal="center" vertical="center" shrinkToFit="1"/>
      <protection locked="0"/>
    </xf>
    <xf numFmtId="0" fontId="11" fillId="0" borderId="74" xfId="0" applyFont="1" applyBorder="1" applyAlignment="1" applyProtection="1">
      <alignment horizontal="center" vertical="center" shrinkToFit="1"/>
      <protection locked="0"/>
    </xf>
    <xf numFmtId="49" fontId="11" fillId="0" borderId="22" xfId="0" applyNumberFormat="1" applyFont="1" applyBorder="1" applyAlignment="1" applyProtection="1">
      <alignment horizontal="center" vertical="center" shrinkToFit="1"/>
      <protection locked="0"/>
    </xf>
    <xf numFmtId="0" fontId="49" fillId="25" borderId="72" xfId="0" applyFont="1" applyFill="1" applyBorder="1" applyAlignment="1" applyProtection="1">
      <alignment horizontal="center" vertical="center" shrinkToFit="1"/>
    </xf>
    <xf numFmtId="49" fontId="49" fillId="25" borderId="53" xfId="0" applyNumberFormat="1" applyFont="1" applyFill="1" applyBorder="1" applyAlignment="1" applyProtection="1">
      <alignment horizontal="center" vertical="center" shrinkToFit="1"/>
    </xf>
    <xf numFmtId="0" fontId="49" fillId="25" borderId="73" xfId="0" applyFont="1" applyFill="1" applyBorder="1" applyAlignment="1" applyProtection="1">
      <alignment horizontal="center" vertical="center" shrinkToFit="1"/>
    </xf>
    <xf numFmtId="0" fontId="49" fillId="0" borderId="29" xfId="0" applyFont="1" applyBorder="1" applyAlignment="1" applyProtection="1">
      <alignment horizontal="center" vertical="center" shrinkToFit="1"/>
      <protection locked="0"/>
    </xf>
    <xf numFmtId="49" fontId="49" fillId="0" borderId="21" xfId="0" applyNumberFormat="1" applyFont="1" applyBorder="1" applyAlignment="1" applyProtection="1">
      <alignment horizontal="center" vertical="center" shrinkToFit="1"/>
      <protection locked="0"/>
    </xf>
    <xf numFmtId="0" fontId="49" fillId="0" borderId="74" xfId="0" applyFont="1" applyBorder="1" applyAlignment="1" applyProtection="1">
      <alignment horizontal="center" vertical="center" shrinkToFit="1"/>
      <protection locked="0"/>
    </xf>
    <xf numFmtId="49" fontId="49" fillId="0" borderId="22" xfId="0" applyNumberFormat="1" applyFont="1" applyBorder="1" applyAlignment="1" applyProtection="1">
      <alignment horizontal="center" vertical="center" shrinkToFit="1"/>
      <protection locked="0"/>
    </xf>
    <xf numFmtId="0" fontId="59" fillId="0" borderId="67" xfId="0" applyFont="1" applyBorder="1" applyAlignment="1" applyProtection="1">
      <alignment horizontal="center" vertical="center"/>
    </xf>
    <xf numFmtId="0" fontId="59" fillId="0" borderId="67" xfId="0" applyFont="1" applyBorder="1" applyAlignment="1" applyProtection="1">
      <alignment horizontal="center" vertical="center" wrapText="1"/>
    </xf>
    <xf numFmtId="0" fontId="44" fillId="0" borderId="67" xfId="0" applyFont="1" applyBorder="1" applyAlignment="1" applyProtection="1">
      <alignment horizontal="center" vertical="center" wrapText="1"/>
    </xf>
    <xf numFmtId="0" fontId="59" fillId="28" borderId="67" xfId="0" applyFont="1" applyFill="1" applyBorder="1" applyAlignment="1" applyProtection="1">
      <alignment horizontal="center" vertical="center"/>
      <protection locked="0"/>
    </xf>
    <xf numFmtId="0" fontId="44" fillId="28" borderId="67" xfId="0" applyFont="1" applyFill="1" applyBorder="1" applyAlignment="1" applyProtection="1">
      <alignment horizontal="center" vertical="center"/>
      <protection locked="0"/>
    </xf>
    <xf numFmtId="0" fontId="0" fillId="0" borderId="36" xfId="0" applyBorder="1" applyAlignment="1" applyProtection="1">
      <alignment horizontal="center" vertical="center" shrinkToFit="1"/>
    </xf>
    <xf numFmtId="0" fontId="43" fillId="0" borderId="36" xfId="0" applyFont="1" applyBorder="1" applyAlignment="1" applyProtection="1">
      <alignment horizontal="center" vertical="center" shrinkToFit="1"/>
    </xf>
    <xf numFmtId="0" fontId="0" fillId="0" borderId="64" xfId="0" applyBorder="1" applyAlignment="1" applyProtection="1">
      <alignment horizontal="center" vertical="center" shrinkToFit="1"/>
    </xf>
    <xf numFmtId="0" fontId="0" fillId="0" borderId="65" xfId="0" applyBorder="1" applyAlignment="1" applyProtection="1">
      <alignment horizontal="center" vertical="center" shrinkToFit="1"/>
    </xf>
    <xf numFmtId="38" fontId="12" fillId="0" borderId="0" xfId="33" applyFont="1" applyBorder="1" applyAlignment="1" applyProtection="1">
      <alignment horizontal="right" vertical="center"/>
      <protection locked="0"/>
    </xf>
    <xf numFmtId="0" fontId="10" fillId="0" borderId="10" xfId="0" applyFont="1" applyBorder="1" applyAlignment="1" applyProtection="1">
      <alignment horizontal="center" vertical="center"/>
    </xf>
    <xf numFmtId="0" fontId="7" fillId="0" borderId="55"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56" xfId="0" applyFont="1" applyBorder="1" applyAlignment="1" applyProtection="1">
      <alignment horizontal="center" vertical="center"/>
    </xf>
    <xf numFmtId="0" fontId="0" fillId="0" borderId="10" xfId="0" applyBorder="1" applyAlignment="1" applyProtection="1">
      <alignment horizontal="center" vertical="center"/>
      <protection locked="0"/>
    </xf>
    <xf numFmtId="0" fontId="0" fillId="0" borderId="10" xfId="0" applyBorder="1" applyAlignment="1" applyProtection="1">
      <alignment horizontal="center" vertical="center" shrinkToFit="1"/>
      <protection locked="0"/>
    </xf>
    <xf numFmtId="0" fontId="0" fillId="26" borderId="40" xfId="0" applyFill="1" applyBorder="1" applyAlignment="1" applyProtection="1">
      <alignment horizontal="center" vertical="center" wrapText="1"/>
    </xf>
    <xf numFmtId="0" fontId="0" fillId="26" borderId="36" xfId="0" applyFill="1" applyBorder="1" applyAlignment="1" applyProtection="1">
      <alignment horizontal="center" vertical="center"/>
    </xf>
    <xf numFmtId="0" fontId="0" fillId="28" borderId="40" xfId="0" applyFill="1" applyBorder="1" applyAlignment="1" applyProtection="1">
      <alignment horizontal="center" vertical="center" wrapText="1"/>
    </xf>
    <xf numFmtId="0" fontId="0" fillId="28" borderId="36" xfId="0" applyFill="1" applyBorder="1" applyAlignment="1" applyProtection="1">
      <alignment horizontal="center" vertical="center"/>
    </xf>
    <xf numFmtId="0" fontId="0" fillId="0" borderId="55"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5"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13" fillId="0" borderId="40" xfId="0" applyFont="1" applyBorder="1" applyAlignment="1" applyProtection="1">
      <alignment horizontal="center" vertical="center" textRotation="255"/>
    </xf>
    <xf numFmtId="0" fontId="13" fillId="0" borderId="60" xfId="0" applyFont="1" applyBorder="1" applyAlignment="1" applyProtection="1">
      <alignment horizontal="center" vertical="center" textRotation="255"/>
    </xf>
    <xf numFmtId="0" fontId="13" fillId="0" borderId="36" xfId="0" applyFont="1" applyBorder="1" applyAlignment="1" applyProtection="1">
      <alignment horizontal="center" vertical="center" textRotation="255"/>
    </xf>
    <xf numFmtId="0" fontId="9" fillId="0" borderId="0" xfId="0" applyFont="1" applyAlignment="1" applyProtection="1">
      <alignment horizontal="center" vertical="center"/>
      <protection locked="0"/>
    </xf>
    <xf numFmtId="0" fontId="0" fillId="0" borderId="18"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59" xfId="0" applyBorder="1" applyAlignment="1" applyProtection="1">
      <alignment horizontal="center" vertical="center" shrinkToFit="1"/>
      <protection locked="0"/>
    </xf>
    <xf numFmtId="0" fontId="0" fillId="0" borderId="57"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58" xfId="0" applyBorder="1" applyAlignment="1" applyProtection="1">
      <alignment horizontal="center" vertical="center" shrinkToFit="1"/>
    </xf>
    <xf numFmtId="0" fontId="0" fillId="0" borderId="59" xfId="0" applyBorder="1" applyAlignment="1" applyProtection="1">
      <alignment horizontal="center" vertical="center" shrinkToFit="1"/>
    </xf>
    <xf numFmtId="0" fontId="1" fillId="0" borderId="41" xfId="0" applyFont="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55"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0" fillId="0" borderId="40" xfId="0" applyBorder="1" applyAlignment="1" applyProtection="1">
      <alignment horizontal="center" vertical="center" shrinkToFit="1"/>
    </xf>
    <xf numFmtId="0" fontId="0" fillId="0" borderId="36" xfId="0" applyBorder="1" applyAlignment="1" applyProtection="1">
      <alignment horizontal="center" vertical="center" shrinkToFit="1"/>
    </xf>
    <xf numFmtId="0" fontId="40" fillId="0" borderId="55" xfId="0" applyFont="1" applyBorder="1" applyAlignment="1" applyProtection="1">
      <alignment horizontal="center" vertical="center"/>
    </xf>
    <xf numFmtId="0" fontId="40" fillId="0" borderId="21" xfId="0" applyFont="1" applyBorder="1" applyAlignment="1" applyProtection="1">
      <alignment horizontal="center" vertical="center"/>
    </xf>
    <xf numFmtId="0" fontId="40" fillId="0" borderId="41" xfId="0" applyFont="1" applyBorder="1" applyAlignment="1" applyProtection="1">
      <alignment horizontal="center" vertical="center"/>
    </xf>
    <xf numFmtId="0" fontId="40" fillId="0" borderId="56" xfId="0" applyFont="1" applyBorder="1" applyAlignment="1" applyProtection="1">
      <alignment horizontal="center" vertical="center"/>
    </xf>
    <xf numFmtId="0" fontId="43" fillId="0" borderId="64" xfId="0" applyFont="1" applyBorder="1" applyAlignment="1" applyProtection="1">
      <alignment horizontal="center" vertical="center" shrinkToFit="1"/>
    </xf>
    <xf numFmtId="0" fontId="43" fillId="0" borderId="65" xfId="0" applyFont="1" applyBorder="1" applyAlignment="1" applyProtection="1">
      <alignment horizontal="center" vertical="center" shrinkToFit="1"/>
    </xf>
    <xf numFmtId="0" fontId="43" fillId="0" borderId="55" xfId="0" applyFont="1" applyBorder="1" applyAlignment="1" applyProtection="1">
      <alignment horizontal="center" vertical="center"/>
      <protection locked="0"/>
    </xf>
    <xf numFmtId="0" fontId="43" fillId="0" borderId="41" xfId="0" applyFont="1" applyBorder="1" applyAlignment="1" applyProtection="1">
      <alignment horizontal="center" vertical="center"/>
      <protection locked="0"/>
    </xf>
    <xf numFmtId="0" fontId="43" fillId="0" borderId="56" xfId="0" applyFont="1" applyBorder="1" applyAlignment="1" applyProtection="1">
      <alignment horizontal="center" vertical="center"/>
      <protection locked="0"/>
    </xf>
    <xf numFmtId="0" fontId="43" fillId="0" borderId="18" xfId="0" applyFont="1" applyBorder="1" applyAlignment="1" applyProtection="1">
      <alignment horizontal="center" vertical="center" shrinkToFit="1"/>
      <protection locked="0"/>
    </xf>
    <xf numFmtId="0" fontId="43" fillId="0" borderId="21" xfId="0" applyFont="1" applyBorder="1" applyAlignment="1" applyProtection="1">
      <alignment horizontal="center" vertical="center" shrinkToFit="1"/>
      <protection locked="0"/>
    </xf>
    <xf numFmtId="0" fontId="43" fillId="0" borderId="59" xfId="0" applyFont="1" applyBorder="1" applyAlignment="1" applyProtection="1">
      <alignment horizontal="center" vertical="center" shrinkToFit="1"/>
      <protection locked="0"/>
    </xf>
    <xf numFmtId="0" fontId="46" fillId="0" borderId="55" xfId="0" applyFont="1" applyBorder="1" applyAlignment="1" applyProtection="1">
      <alignment horizontal="center" vertical="center"/>
      <protection locked="0"/>
    </xf>
    <xf numFmtId="0" fontId="46" fillId="0" borderId="41" xfId="0" applyFont="1" applyBorder="1" applyAlignment="1" applyProtection="1">
      <alignment horizontal="center" vertical="center"/>
      <protection locked="0"/>
    </xf>
    <xf numFmtId="0" fontId="43" fillId="0" borderId="55" xfId="0" applyFont="1" applyBorder="1" applyAlignment="1" applyProtection="1">
      <alignment horizontal="center" vertical="center" shrinkToFit="1"/>
      <protection locked="0"/>
    </xf>
    <xf numFmtId="0" fontId="43" fillId="0" borderId="41" xfId="0" applyFont="1" applyBorder="1" applyAlignment="1" applyProtection="1">
      <alignment horizontal="center" vertical="center" shrinkToFit="1"/>
      <protection locked="0"/>
    </xf>
    <xf numFmtId="0" fontId="56" fillId="0" borderId="40" xfId="0" applyFont="1" applyBorder="1" applyAlignment="1" applyProtection="1">
      <alignment horizontal="center" vertical="center" textRotation="255"/>
    </xf>
    <xf numFmtId="0" fontId="56" fillId="0" borderId="60" xfId="0" applyFont="1" applyBorder="1" applyAlignment="1" applyProtection="1">
      <alignment horizontal="center" vertical="center" textRotation="255"/>
    </xf>
    <xf numFmtId="0" fontId="56" fillId="0" borderId="36" xfId="0" applyFont="1" applyBorder="1" applyAlignment="1" applyProtection="1">
      <alignment horizontal="center" vertical="center" textRotation="255"/>
    </xf>
    <xf numFmtId="0" fontId="43" fillId="0" borderId="42" xfId="0" applyFont="1" applyBorder="1" applyAlignment="1" applyProtection="1">
      <alignment horizontal="center" vertical="center"/>
    </xf>
    <xf numFmtId="0" fontId="47" fillId="0" borderId="0" xfId="0" applyFont="1" applyBorder="1" applyAlignment="1" applyProtection="1">
      <alignment horizontal="center" vertical="center"/>
      <protection locked="0"/>
    </xf>
    <xf numFmtId="0" fontId="57" fillId="0" borderId="55" xfId="0" applyFont="1" applyBorder="1" applyAlignment="1" applyProtection="1">
      <alignment horizontal="center" vertical="center"/>
    </xf>
    <xf numFmtId="0" fontId="57" fillId="0" borderId="21" xfId="0" applyFont="1" applyBorder="1" applyAlignment="1" applyProtection="1">
      <alignment horizontal="center" vertical="center"/>
    </xf>
    <xf numFmtId="0" fontId="57" fillId="0" borderId="41" xfId="0" applyFont="1" applyBorder="1" applyAlignment="1" applyProtection="1">
      <alignment horizontal="center" vertical="center"/>
    </xf>
    <xf numFmtId="0" fontId="57" fillId="0" borderId="56" xfId="0" applyFont="1" applyBorder="1" applyAlignment="1" applyProtection="1">
      <alignment horizontal="center" vertical="center"/>
    </xf>
    <xf numFmtId="38" fontId="55" fillId="0" borderId="0" xfId="33" applyFont="1" applyBorder="1" applyAlignment="1" applyProtection="1">
      <alignment horizontal="right" vertical="center"/>
      <protection locked="0"/>
    </xf>
    <xf numFmtId="0" fontId="47" fillId="0" borderId="55" xfId="0" applyFont="1" applyBorder="1" applyAlignment="1" applyProtection="1">
      <alignment horizontal="center" vertical="center"/>
    </xf>
    <xf numFmtId="0" fontId="47" fillId="0" borderId="42" xfId="0" applyFont="1" applyBorder="1" applyAlignment="1" applyProtection="1">
      <alignment horizontal="center" vertical="center"/>
    </xf>
    <xf numFmtId="0" fontId="47" fillId="0" borderId="41" xfId="0" applyFont="1" applyBorder="1" applyAlignment="1" applyProtection="1">
      <alignment horizontal="center" vertical="center"/>
    </xf>
    <xf numFmtId="0" fontId="47" fillId="0" borderId="56" xfId="0" applyFont="1" applyBorder="1" applyAlignment="1" applyProtection="1">
      <alignment horizontal="center" vertical="center"/>
    </xf>
    <xf numFmtId="0" fontId="42" fillId="0" borderId="0" xfId="0" applyFont="1" applyAlignment="1" applyProtection="1">
      <alignment horizontal="center" vertical="center"/>
      <protection locked="0"/>
    </xf>
    <xf numFmtId="0" fontId="45" fillId="0" borderId="0" xfId="0" applyFont="1" applyAlignment="1" applyProtection="1">
      <alignment horizontal="center" vertical="center"/>
      <protection locked="0"/>
    </xf>
    <xf numFmtId="0" fontId="44" fillId="0" borderId="10" xfId="0" applyFont="1" applyBorder="1" applyAlignment="1" applyProtection="1">
      <alignment horizontal="center" vertical="center"/>
    </xf>
    <xf numFmtId="0" fontId="43" fillId="0" borderId="40" xfId="0" applyFont="1" applyBorder="1" applyAlignment="1" applyProtection="1">
      <alignment horizontal="center" vertical="center" shrinkToFit="1"/>
    </xf>
    <xf numFmtId="0" fontId="43" fillId="0" borderId="36" xfId="0" applyFont="1" applyBorder="1" applyAlignment="1" applyProtection="1">
      <alignment horizontal="center" vertical="center" shrinkToFit="1"/>
    </xf>
    <xf numFmtId="0" fontId="43" fillId="0" borderId="57" xfId="0" applyFont="1" applyBorder="1" applyAlignment="1" applyProtection="1">
      <alignment horizontal="center" vertical="center" shrinkToFit="1"/>
      <protection locked="0"/>
    </xf>
    <xf numFmtId="0" fontId="43" fillId="0" borderId="42" xfId="0" applyFont="1" applyBorder="1" applyAlignment="1" applyProtection="1">
      <alignment horizontal="center" vertical="center" shrinkToFit="1"/>
      <protection locked="0"/>
    </xf>
    <xf numFmtId="0" fontId="43" fillId="0" borderId="58" xfId="0" applyFont="1" applyBorder="1" applyAlignment="1" applyProtection="1">
      <alignment horizontal="center" vertical="center" shrinkToFit="1"/>
    </xf>
    <xf numFmtId="0" fontId="43" fillId="0" borderId="59" xfId="0" applyFont="1" applyBorder="1" applyAlignment="1" applyProtection="1">
      <alignment horizontal="center" vertical="center" shrinkToFit="1"/>
    </xf>
    <xf numFmtId="0" fontId="37" fillId="31" borderId="55" xfId="0" applyFont="1" applyFill="1" applyBorder="1" applyAlignment="1" applyProtection="1">
      <alignment horizontal="center" vertical="center" shrinkToFit="1"/>
    </xf>
    <xf numFmtId="0" fontId="37" fillId="31" borderId="56" xfId="0" applyFont="1" applyFill="1" applyBorder="1" applyAlignment="1" applyProtection="1">
      <alignment horizontal="center" vertical="center" shrinkToFit="1"/>
    </xf>
    <xf numFmtId="0" fontId="41" fillId="28" borderId="10" xfId="42" applyFont="1" applyFill="1" applyBorder="1" applyAlignment="1" applyProtection="1">
      <alignment horizontal="center" vertical="center"/>
    </xf>
    <xf numFmtId="0" fontId="37" fillId="26" borderId="55" xfId="0" applyFont="1" applyFill="1" applyBorder="1" applyAlignment="1" applyProtection="1">
      <alignment horizontal="center" vertical="center" shrinkToFit="1"/>
    </xf>
    <xf numFmtId="0" fontId="37" fillId="26" borderId="56" xfId="0" applyFont="1" applyFill="1" applyBorder="1" applyAlignment="1" applyProtection="1">
      <alignment horizontal="center" vertical="center" shrinkToFit="1"/>
    </xf>
    <xf numFmtId="0" fontId="37" fillId="32" borderId="55" xfId="0" applyFont="1" applyFill="1" applyBorder="1" applyAlignment="1" applyProtection="1">
      <alignment horizontal="center" vertical="center" shrinkToFit="1"/>
    </xf>
    <xf numFmtId="0" fontId="37" fillId="32" borderId="56" xfId="0" applyFont="1" applyFill="1" applyBorder="1" applyAlignment="1" applyProtection="1">
      <alignment horizontal="center" vertical="center" shrinkToFit="1"/>
    </xf>
    <xf numFmtId="0" fontId="61" fillId="33" borderId="55" xfId="0" applyFont="1" applyFill="1" applyBorder="1" applyAlignment="1" applyProtection="1">
      <alignment horizontal="center" vertical="center" shrinkToFit="1"/>
    </xf>
    <xf numFmtId="0" fontId="61" fillId="33" borderId="56" xfId="0" applyFont="1" applyFill="1" applyBorder="1" applyAlignment="1" applyProtection="1">
      <alignment horizontal="center" vertical="center" shrinkToFit="1"/>
    </xf>
    <xf numFmtId="0" fontId="35" fillId="29" borderId="0" xfId="42" applyFill="1" applyAlignment="1" applyProtection="1">
      <alignment horizontal="center" vertical="center"/>
      <protection locked="0"/>
    </xf>
    <xf numFmtId="0" fontId="35" fillId="30" borderId="0" xfId="42" applyFill="1" applyAlignment="1" applyProtection="1">
      <alignment horizontal="center" vertical="center"/>
      <protection locked="0"/>
    </xf>
    <xf numFmtId="0" fontId="35" fillId="28" borderId="0" xfId="42" applyFill="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188044</xdr:colOff>
      <xdr:row>15</xdr:row>
      <xdr:rowOff>268356</xdr:rowOff>
    </xdr:from>
    <xdr:to>
      <xdr:col>15</xdr:col>
      <xdr:colOff>99391</xdr:colOff>
      <xdr:row>18</xdr:row>
      <xdr:rowOff>59633</xdr:rowOff>
    </xdr:to>
    <xdr:sp macro="" textlink="">
      <xdr:nvSpPr>
        <xdr:cNvPr id="2" name="正方形/長方形 1">
          <a:extLst>
            <a:ext uri="{FF2B5EF4-FFF2-40B4-BE49-F238E27FC236}"/>
          </a:extLst>
        </xdr:cNvPr>
        <xdr:cNvSpPr/>
      </xdr:nvSpPr>
      <xdr:spPr bwMode="auto">
        <a:xfrm>
          <a:off x="9838940" y="4084982"/>
          <a:ext cx="3439739" cy="924339"/>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lnSpc>
              <a:spcPts val="2200"/>
            </a:lnSpc>
          </a:pPr>
          <a:r>
            <a:rPr kumimoji="1" lang="en-US" altLang="ja-JP" sz="1800">
              <a:ea typeface="ＤＦ特太ゴシック体" pitchFamily="1" charset="-128"/>
            </a:rPr>
            <a:t>【</a:t>
          </a:r>
          <a:r>
            <a:rPr kumimoji="1" lang="ja-JP" altLang="en-US" sz="1800">
              <a:ea typeface="ＤＦ特太ゴシック体" pitchFamily="1" charset="-128"/>
            </a:rPr>
            <a:t>注意</a:t>
          </a:r>
          <a:r>
            <a:rPr kumimoji="1" lang="en-US" altLang="ja-JP" sz="1800">
              <a:ea typeface="ＤＦ特太ゴシック体" pitchFamily="1" charset="-128"/>
            </a:rPr>
            <a:t>】</a:t>
          </a:r>
          <a:r>
            <a:rPr kumimoji="1" lang="ja-JP" altLang="en-US" sz="1800">
              <a:ea typeface="ＤＦ特太ゴシック体" pitchFamily="1" charset="-128"/>
            </a:rPr>
            <a:t>リレーに出場の場合は、「リレー一覧」シートも作成し、申込書に添付すること。</a:t>
          </a:r>
        </a:p>
      </xdr:txBody>
    </xdr:sp>
    <xdr:clientData/>
  </xdr:twoCellAnchor>
  <xdr:twoCellAnchor>
    <xdr:from>
      <xdr:col>0</xdr:col>
      <xdr:colOff>228601</xdr:colOff>
      <xdr:row>14</xdr:row>
      <xdr:rowOff>178904</xdr:rowOff>
    </xdr:from>
    <xdr:to>
      <xdr:col>4</xdr:col>
      <xdr:colOff>685800</xdr:colOff>
      <xdr:row>18</xdr:row>
      <xdr:rowOff>218660</xdr:rowOff>
    </xdr:to>
    <xdr:sp macro="" textlink="">
      <xdr:nvSpPr>
        <xdr:cNvPr id="3" name="テキスト ボックス 2"/>
        <xdr:cNvSpPr txBox="1"/>
      </xdr:nvSpPr>
      <xdr:spPr>
        <a:xfrm>
          <a:off x="228601" y="3727174"/>
          <a:ext cx="3806687" cy="1441174"/>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t>本年度のみ、</a:t>
          </a:r>
          <a:r>
            <a:rPr kumimoji="1" lang="ja-JP" altLang="en-US" sz="1800" b="1" u="sng"/>
            <a:t>参加料は</a:t>
          </a:r>
          <a:r>
            <a:rPr kumimoji="1" lang="ja-JP" altLang="ja-JP" sz="1800" b="1" u="sng">
              <a:solidFill>
                <a:schemeClr val="dk1"/>
              </a:solidFill>
              <a:effectLst/>
              <a:latin typeface="+mn-lt"/>
              <a:ea typeface="+mn-ea"/>
              <a:cs typeface="+mn-cs"/>
            </a:rPr>
            <a:t>大会当日、</a:t>
          </a:r>
          <a:endParaRPr lang="ja-JP" altLang="ja-JP" sz="1800" b="1" u="sng">
            <a:effectLst/>
          </a:endParaRPr>
        </a:p>
        <a:p>
          <a:pPr algn="r"/>
          <a:r>
            <a:rPr kumimoji="1" lang="en-US" altLang="ja-JP" sz="1800" b="1" u="sng"/>
            <a:t>【</a:t>
          </a:r>
          <a:r>
            <a:rPr kumimoji="1" lang="ja-JP" altLang="en-US" sz="1800" b="1" u="sng"/>
            <a:t>受付時</a:t>
          </a:r>
          <a:r>
            <a:rPr kumimoji="1" lang="en-US" altLang="ja-JP" sz="1800" b="1" u="sng"/>
            <a:t>】</a:t>
          </a:r>
          <a:r>
            <a:rPr kumimoji="1" lang="ja-JP" altLang="en-US" sz="1800" b="1" u="sng"/>
            <a:t>に現金で納入</a:t>
          </a:r>
          <a:r>
            <a:rPr kumimoji="1" lang="ja-JP" altLang="en-US" sz="1800"/>
            <a:t>してください。</a:t>
          </a:r>
          <a:endParaRPr kumimoji="1" lang="en-US" altLang="ja-JP" sz="1800"/>
        </a:p>
        <a:p>
          <a:endParaRPr kumimoji="1" lang="en-US" altLang="ja-JP" sz="1100"/>
        </a:p>
        <a:p>
          <a:r>
            <a:rPr kumimoji="1" lang="en-US" altLang="ja-JP" sz="1100"/>
            <a:t>※</a:t>
          </a:r>
          <a:r>
            <a:rPr kumimoji="1" lang="ja-JP" altLang="en-US" sz="1100"/>
            <a:t>当日、新型コロナウイルス感染症の影響等により欠場する選手が出た場合は、受付時にお知らせください。その選手の参加料は徴収いたしません。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353226</xdr:colOff>
      <xdr:row>15</xdr:row>
      <xdr:rowOff>322083</xdr:rowOff>
    </xdr:from>
    <xdr:to>
      <xdr:col>15</xdr:col>
      <xdr:colOff>142362</xdr:colOff>
      <xdr:row>18</xdr:row>
      <xdr:rowOff>59635</xdr:rowOff>
    </xdr:to>
    <xdr:sp macro="" textlink="">
      <xdr:nvSpPr>
        <xdr:cNvPr id="3" name="正方形/長方形 2">
          <a:extLst>
            <a:ext uri="{FF2B5EF4-FFF2-40B4-BE49-F238E27FC236}"/>
          </a:extLst>
        </xdr:cNvPr>
        <xdr:cNvSpPr/>
      </xdr:nvSpPr>
      <xdr:spPr bwMode="auto">
        <a:xfrm>
          <a:off x="10004122" y="4138709"/>
          <a:ext cx="3307588" cy="870614"/>
        </a:xfrm>
        <a:prstGeom prst="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lnSpc>
              <a:spcPts val="2100"/>
            </a:lnSpc>
          </a:pPr>
          <a:r>
            <a:rPr kumimoji="1" lang="en-US" altLang="ja-JP" sz="1800">
              <a:ea typeface="ＤＦ特太ゴシック体" pitchFamily="1" charset="-128"/>
            </a:rPr>
            <a:t>【</a:t>
          </a:r>
          <a:r>
            <a:rPr kumimoji="1" lang="ja-JP" altLang="en-US" sz="1800">
              <a:ea typeface="ＤＦ特太ゴシック体" pitchFamily="1" charset="-128"/>
            </a:rPr>
            <a:t>注意</a:t>
          </a:r>
          <a:r>
            <a:rPr kumimoji="1" lang="en-US" altLang="ja-JP" sz="1800">
              <a:ea typeface="ＤＦ特太ゴシック体" pitchFamily="1" charset="-128"/>
            </a:rPr>
            <a:t>】</a:t>
          </a:r>
          <a:r>
            <a:rPr kumimoji="1" lang="ja-JP" altLang="en-US" sz="1800">
              <a:ea typeface="ＤＦ特太ゴシック体" pitchFamily="1" charset="-128"/>
            </a:rPr>
            <a:t>リレーに出場の場合は、「リレー一覧」シートも作成し、申込書に添付すること。</a:t>
          </a:r>
        </a:p>
      </xdr:txBody>
    </xdr:sp>
    <xdr:clientData/>
  </xdr:twoCellAnchor>
  <xdr:twoCellAnchor>
    <xdr:from>
      <xdr:col>1</xdr:col>
      <xdr:colOff>0</xdr:colOff>
      <xdr:row>15</xdr:row>
      <xdr:rowOff>0</xdr:rowOff>
    </xdr:from>
    <xdr:to>
      <xdr:col>4</xdr:col>
      <xdr:colOff>715617</xdr:colOff>
      <xdr:row>18</xdr:row>
      <xdr:rowOff>308112</xdr:rowOff>
    </xdr:to>
    <xdr:sp macro="" textlink="">
      <xdr:nvSpPr>
        <xdr:cNvPr id="4" name="テキスト ボックス 3"/>
        <xdr:cNvSpPr txBox="1"/>
      </xdr:nvSpPr>
      <xdr:spPr>
        <a:xfrm>
          <a:off x="258418" y="3816626"/>
          <a:ext cx="3806687" cy="1441174"/>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t>本年度のみ、</a:t>
          </a:r>
          <a:r>
            <a:rPr kumimoji="1" lang="ja-JP" altLang="en-US" sz="1800" b="1" u="sng"/>
            <a:t>参加料は</a:t>
          </a:r>
          <a:r>
            <a:rPr kumimoji="1" lang="ja-JP" altLang="ja-JP" sz="1800" b="1" u="sng">
              <a:solidFill>
                <a:schemeClr val="dk1"/>
              </a:solidFill>
              <a:effectLst/>
              <a:latin typeface="+mn-lt"/>
              <a:ea typeface="+mn-ea"/>
              <a:cs typeface="+mn-cs"/>
            </a:rPr>
            <a:t>大会当日、</a:t>
          </a:r>
          <a:endParaRPr lang="ja-JP" altLang="ja-JP" sz="1800" b="1" u="sng">
            <a:effectLst/>
          </a:endParaRPr>
        </a:p>
        <a:p>
          <a:pPr algn="r"/>
          <a:r>
            <a:rPr kumimoji="1" lang="en-US" altLang="ja-JP" sz="1800" b="1" u="sng"/>
            <a:t>【</a:t>
          </a:r>
          <a:r>
            <a:rPr kumimoji="1" lang="ja-JP" altLang="en-US" sz="1800" b="1" u="sng"/>
            <a:t>受付時</a:t>
          </a:r>
          <a:r>
            <a:rPr kumimoji="1" lang="en-US" altLang="ja-JP" sz="1800" b="1" u="sng"/>
            <a:t>】</a:t>
          </a:r>
          <a:r>
            <a:rPr kumimoji="1" lang="ja-JP" altLang="en-US" sz="1800" b="1" u="sng"/>
            <a:t>に現金で納入</a:t>
          </a:r>
          <a:r>
            <a:rPr kumimoji="1" lang="ja-JP" altLang="en-US" sz="1800"/>
            <a:t>してください。</a:t>
          </a:r>
          <a:endParaRPr kumimoji="1" lang="en-US" altLang="ja-JP" sz="1800"/>
        </a:p>
        <a:p>
          <a:endParaRPr kumimoji="1" lang="en-US" altLang="ja-JP" sz="1100"/>
        </a:p>
        <a:p>
          <a:r>
            <a:rPr kumimoji="1" lang="en-US" altLang="ja-JP" sz="1100"/>
            <a:t>※</a:t>
          </a:r>
          <a:r>
            <a:rPr kumimoji="1" lang="ja-JP" altLang="en-US" sz="1100"/>
            <a:t>当日、新型コロナウイルス感染症の影響等により欠場する選手が出た場合は、受付時にお知らせください。その選手の参加料は徴収いたしません。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H25_rikujyo_file_set%20(2)/&#27096;&#24335;14_&#30476;&#38520;&#21442;&#21152;&#20816;&#31461;&#21517;&#31807;&#12288;&#37089;&#24066;&#215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エントリーガイド"/>
      <sheetName val="男子選手"/>
      <sheetName val="女子選手"/>
      <sheetName val="リレー"/>
      <sheetName val="所属コード"/>
      <sheetName val="郡市番号"/>
      <sheetName val="学校一覧"/>
      <sheetName val="sensyu"/>
      <sheetName val="601m&amp;w"/>
    </sheetNames>
    <sheetDataSet>
      <sheetData sheetId="0"/>
      <sheetData sheetId="1">
        <row r="11">
          <cell r="L11" t="str">
            <v>1</v>
          </cell>
          <cell r="M11" t="str">
            <v>38</v>
          </cell>
        </row>
        <row r="12">
          <cell r="L12" t="str">
            <v>1</v>
          </cell>
          <cell r="M12" t="str">
            <v>38</v>
          </cell>
        </row>
        <row r="13">
          <cell r="L13" t="str">
            <v>1</v>
          </cell>
          <cell r="M13" t="str">
            <v>38</v>
          </cell>
        </row>
        <row r="14">
          <cell r="L14" t="str">
            <v>1</v>
          </cell>
          <cell r="M14" t="str">
            <v>38</v>
          </cell>
        </row>
        <row r="15">
          <cell r="L15" t="str">
            <v>1</v>
          </cell>
          <cell r="M15" t="str">
            <v>38</v>
          </cell>
        </row>
        <row r="16">
          <cell r="L16" t="str">
            <v>1</v>
          </cell>
          <cell r="M16" t="str">
            <v>38</v>
          </cell>
        </row>
        <row r="17">
          <cell r="L17" t="str">
            <v>1</v>
          </cell>
          <cell r="M17" t="str">
            <v>38</v>
          </cell>
        </row>
        <row r="18">
          <cell r="L18" t="str">
            <v>1</v>
          </cell>
          <cell r="M18" t="str">
            <v>38</v>
          </cell>
        </row>
        <row r="19">
          <cell r="L19" t="str">
            <v>1</v>
          </cell>
          <cell r="M19" t="str">
            <v>38</v>
          </cell>
        </row>
        <row r="20">
          <cell r="L20" t="str">
            <v>1</v>
          </cell>
          <cell r="M20" t="str">
            <v>38</v>
          </cell>
        </row>
        <row r="21">
          <cell r="L21" t="str">
            <v>1</v>
          </cell>
          <cell r="M21" t="str">
            <v>38</v>
          </cell>
        </row>
        <row r="22">
          <cell r="L22" t="str">
            <v>1</v>
          </cell>
          <cell r="M22" t="str">
            <v>38</v>
          </cell>
        </row>
        <row r="23">
          <cell r="L23" t="str">
            <v>1</v>
          </cell>
          <cell r="M23" t="str">
            <v>38</v>
          </cell>
        </row>
        <row r="24">
          <cell r="L24" t="str">
            <v>1</v>
          </cell>
          <cell r="M24" t="str">
            <v>38</v>
          </cell>
        </row>
        <row r="25">
          <cell r="L25" t="str">
            <v>1</v>
          </cell>
          <cell r="M25" t="str">
            <v>38</v>
          </cell>
        </row>
        <row r="26">
          <cell r="L26" t="str">
            <v>1</v>
          </cell>
          <cell r="M26" t="str">
            <v>38</v>
          </cell>
        </row>
        <row r="27">
          <cell r="L27" t="str">
            <v>1</v>
          </cell>
          <cell r="M27" t="str">
            <v>38</v>
          </cell>
        </row>
        <row r="28">
          <cell r="L28" t="str">
            <v>1</v>
          </cell>
          <cell r="M28" t="str">
            <v>38</v>
          </cell>
        </row>
        <row r="29">
          <cell r="L29" t="str">
            <v>1</v>
          </cell>
          <cell r="M29" t="str">
            <v>38</v>
          </cell>
        </row>
        <row r="30">
          <cell r="L30" t="str">
            <v>1</v>
          </cell>
          <cell r="M30" t="str">
            <v>38</v>
          </cell>
        </row>
        <row r="31">
          <cell r="L31" t="str">
            <v>1</v>
          </cell>
          <cell r="M31" t="str">
            <v>38</v>
          </cell>
        </row>
        <row r="32">
          <cell r="L32" t="str">
            <v>1</v>
          </cell>
          <cell r="M32" t="str">
            <v>38</v>
          </cell>
        </row>
        <row r="33">
          <cell r="L33" t="str">
            <v>1</v>
          </cell>
          <cell r="M33" t="str">
            <v>38</v>
          </cell>
        </row>
        <row r="34">
          <cell r="L34" t="str">
            <v>1</v>
          </cell>
          <cell r="M34" t="str">
            <v>38</v>
          </cell>
        </row>
        <row r="35">
          <cell r="L35" t="str">
            <v>1</v>
          </cell>
          <cell r="M35" t="str">
            <v>38</v>
          </cell>
        </row>
        <row r="36">
          <cell r="L36" t="str">
            <v>1</v>
          </cell>
          <cell r="M36" t="str">
            <v>38</v>
          </cell>
        </row>
        <row r="37">
          <cell r="L37" t="str">
            <v>1</v>
          </cell>
          <cell r="M37" t="str">
            <v>38</v>
          </cell>
        </row>
        <row r="38">
          <cell r="L38" t="str">
            <v>1</v>
          </cell>
          <cell r="M38" t="str">
            <v>38</v>
          </cell>
        </row>
        <row r="39">
          <cell r="L39" t="str">
            <v>1</v>
          </cell>
          <cell r="M39" t="str">
            <v>38</v>
          </cell>
        </row>
        <row r="40">
          <cell r="L40" t="str">
            <v>1</v>
          </cell>
          <cell r="M40" t="str">
            <v>38</v>
          </cell>
        </row>
        <row r="41">
          <cell r="L41" t="str">
            <v>1</v>
          </cell>
          <cell r="M41" t="str">
            <v>38</v>
          </cell>
        </row>
        <row r="42">
          <cell r="L42" t="str">
            <v>1</v>
          </cell>
          <cell r="M42" t="str">
            <v>38</v>
          </cell>
        </row>
        <row r="43">
          <cell r="L43" t="str">
            <v>1</v>
          </cell>
          <cell r="M43" t="str">
            <v>38</v>
          </cell>
        </row>
        <row r="44">
          <cell r="L44" t="str">
            <v>1</v>
          </cell>
          <cell r="M44" t="str">
            <v>38</v>
          </cell>
        </row>
        <row r="45">
          <cell r="L45" t="str">
            <v>1</v>
          </cell>
          <cell r="M45" t="str">
            <v>38</v>
          </cell>
        </row>
        <row r="46">
          <cell r="L46" t="str">
            <v>1</v>
          </cell>
          <cell r="M46" t="str">
            <v>38</v>
          </cell>
        </row>
        <row r="47">
          <cell r="L47" t="str">
            <v>1</v>
          </cell>
          <cell r="M47" t="str">
            <v>38</v>
          </cell>
        </row>
        <row r="48">
          <cell r="L48" t="str">
            <v>1</v>
          </cell>
          <cell r="M48" t="str">
            <v>38</v>
          </cell>
        </row>
        <row r="49">
          <cell r="L49" t="str">
            <v>1</v>
          </cell>
          <cell r="M49" t="str">
            <v>38</v>
          </cell>
        </row>
        <row r="50">
          <cell r="L50" t="str">
            <v>1</v>
          </cell>
          <cell r="M50" t="str">
            <v>38</v>
          </cell>
        </row>
        <row r="51">
          <cell r="L51" t="str">
            <v>1</v>
          </cell>
          <cell r="M51" t="str">
            <v>38</v>
          </cell>
        </row>
        <row r="52">
          <cell r="L52" t="str">
            <v>1</v>
          </cell>
          <cell r="M52" t="str">
            <v>38</v>
          </cell>
        </row>
        <row r="53">
          <cell r="L53" t="str">
            <v>1</v>
          </cell>
          <cell r="M53" t="str">
            <v>38</v>
          </cell>
        </row>
        <row r="54">
          <cell r="L54" t="str">
            <v>1</v>
          </cell>
          <cell r="M54" t="str">
            <v>38</v>
          </cell>
        </row>
        <row r="55">
          <cell r="L55" t="str">
            <v>1</v>
          </cell>
          <cell r="M55" t="str">
            <v>38</v>
          </cell>
        </row>
        <row r="56">
          <cell r="L56" t="str">
            <v>1</v>
          </cell>
          <cell r="M56" t="str">
            <v>38</v>
          </cell>
        </row>
        <row r="57">
          <cell r="L57" t="str">
            <v>1</v>
          </cell>
          <cell r="M57" t="str">
            <v>38</v>
          </cell>
        </row>
        <row r="58">
          <cell r="L58" t="str">
            <v>1</v>
          </cell>
          <cell r="M58" t="str">
            <v>38</v>
          </cell>
        </row>
        <row r="59">
          <cell r="L59" t="str">
            <v>1</v>
          </cell>
          <cell r="M59" t="str">
            <v>38</v>
          </cell>
        </row>
        <row r="60">
          <cell r="L60" t="str">
            <v>1</v>
          </cell>
          <cell r="M60" t="str">
            <v>38</v>
          </cell>
        </row>
        <row r="61">
          <cell r="L61" t="str">
            <v>1</v>
          </cell>
          <cell r="M61" t="str">
            <v>38</v>
          </cell>
        </row>
        <row r="62">
          <cell r="L62" t="str">
            <v>1</v>
          </cell>
          <cell r="M62" t="str">
            <v>38</v>
          </cell>
        </row>
        <row r="63">
          <cell r="L63" t="str">
            <v>1</v>
          </cell>
          <cell r="M63" t="str">
            <v>38</v>
          </cell>
        </row>
        <row r="64">
          <cell r="L64" t="str">
            <v>1</v>
          </cell>
          <cell r="M64" t="str">
            <v>38</v>
          </cell>
        </row>
        <row r="65">
          <cell r="L65" t="str">
            <v>1</v>
          </cell>
          <cell r="M65" t="str">
            <v>38</v>
          </cell>
        </row>
        <row r="66">
          <cell r="L66" t="str">
            <v>1</v>
          </cell>
          <cell r="M66" t="str">
            <v>38</v>
          </cell>
        </row>
        <row r="67">
          <cell r="L67" t="str">
            <v>1</v>
          </cell>
          <cell r="M67" t="str">
            <v>38</v>
          </cell>
        </row>
        <row r="68">
          <cell r="L68" t="str">
            <v>1</v>
          </cell>
          <cell r="M68" t="str">
            <v>38</v>
          </cell>
        </row>
        <row r="69">
          <cell r="L69" t="str">
            <v>1</v>
          </cell>
          <cell r="M69" t="str">
            <v>38</v>
          </cell>
        </row>
        <row r="70">
          <cell r="L70" t="str">
            <v>1</v>
          </cell>
          <cell r="M70" t="str">
            <v>38</v>
          </cell>
        </row>
      </sheetData>
      <sheetData sheetId="2">
        <row r="11">
          <cell r="L11" t="str">
            <v>2</v>
          </cell>
          <cell r="M11" t="str">
            <v>38</v>
          </cell>
        </row>
        <row r="12">
          <cell r="L12" t="str">
            <v>2</v>
          </cell>
          <cell r="M12" t="str">
            <v>38</v>
          </cell>
        </row>
        <row r="13">
          <cell r="L13" t="str">
            <v>2</v>
          </cell>
          <cell r="M13" t="str">
            <v>38</v>
          </cell>
        </row>
        <row r="14">
          <cell r="L14" t="str">
            <v>2</v>
          </cell>
          <cell r="M14" t="str">
            <v>38</v>
          </cell>
        </row>
        <row r="15">
          <cell r="L15" t="str">
            <v>2</v>
          </cell>
          <cell r="M15" t="str">
            <v>38</v>
          </cell>
        </row>
        <row r="16">
          <cell r="L16" t="str">
            <v>2</v>
          </cell>
          <cell r="M16" t="str">
            <v>38</v>
          </cell>
        </row>
        <row r="17">
          <cell r="L17" t="str">
            <v>2</v>
          </cell>
          <cell r="M17" t="str">
            <v>38</v>
          </cell>
        </row>
        <row r="18">
          <cell r="L18" t="str">
            <v>2</v>
          </cell>
          <cell r="M18" t="str">
            <v>38</v>
          </cell>
        </row>
        <row r="19">
          <cell r="L19" t="str">
            <v>2</v>
          </cell>
          <cell r="M19" t="str">
            <v>38</v>
          </cell>
        </row>
        <row r="20">
          <cell r="L20" t="str">
            <v>2</v>
          </cell>
          <cell r="M20" t="str">
            <v>38</v>
          </cell>
        </row>
        <row r="21">
          <cell r="L21" t="str">
            <v>2</v>
          </cell>
          <cell r="M21" t="str">
            <v>38</v>
          </cell>
        </row>
        <row r="22">
          <cell r="L22" t="str">
            <v>2</v>
          </cell>
          <cell r="M22" t="str">
            <v>38</v>
          </cell>
        </row>
        <row r="23">
          <cell r="L23" t="str">
            <v>2</v>
          </cell>
          <cell r="M23" t="str">
            <v>38</v>
          </cell>
        </row>
        <row r="24">
          <cell r="L24" t="str">
            <v>2</v>
          </cell>
          <cell r="M24" t="str">
            <v>38</v>
          </cell>
        </row>
        <row r="25">
          <cell r="L25" t="str">
            <v>2</v>
          </cell>
          <cell r="M25" t="str">
            <v>38</v>
          </cell>
        </row>
        <row r="26">
          <cell r="L26" t="str">
            <v>2</v>
          </cell>
          <cell r="M26" t="str">
            <v>38</v>
          </cell>
        </row>
        <row r="27">
          <cell r="L27" t="str">
            <v>2</v>
          </cell>
          <cell r="M27" t="str">
            <v>38</v>
          </cell>
        </row>
        <row r="28">
          <cell r="L28" t="str">
            <v>2</v>
          </cell>
          <cell r="M28" t="str">
            <v>38</v>
          </cell>
        </row>
        <row r="29">
          <cell r="L29" t="str">
            <v>2</v>
          </cell>
          <cell r="M29" t="str">
            <v>38</v>
          </cell>
        </row>
        <row r="30">
          <cell r="L30" t="str">
            <v>2</v>
          </cell>
          <cell r="M30" t="str">
            <v>38</v>
          </cell>
        </row>
        <row r="31">
          <cell r="L31" t="str">
            <v>2</v>
          </cell>
          <cell r="M31" t="str">
            <v>38</v>
          </cell>
        </row>
        <row r="32">
          <cell r="L32" t="str">
            <v>2</v>
          </cell>
          <cell r="M32" t="str">
            <v>38</v>
          </cell>
        </row>
        <row r="33">
          <cell r="L33" t="str">
            <v>2</v>
          </cell>
          <cell r="M33" t="str">
            <v>38</v>
          </cell>
        </row>
        <row r="34">
          <cell r="L34" t="str">
            <v>2</v>
          </cell>
          <cell r="M34" t="str">
            <v>38</v>
          </cell>
        </row>
        <row r="35">
          <cell r="L35" t="str">
            <v>2</v>
          </cell>
          <cell r="M35" t="str">
            <v>38</v>
          </cell>
        </row>
        <row r="36">
          <cell r="L36" t="str">
            <v>2</v>
          </cell>
          <cell r="M36" t="str">
            <v>38</v>
          </cell>
        </row>
        <row r="37">
          <cell r="L37" t="str">
            <v>2</v>
          </cell>
          <cell r="M37" t="str">
            <v>38</v>
          </cell>
        </row>
        <row r="38">
          <cell r="L38" t="str">
            <v>2</v>
          </cell>
          <cell r="M38" t="str">
            <v>38</v>
          </cell>
        </row>
        <row r="39">
          <cell r="L39" t="str">
            <v>2</v>
          </cell>
          <cell r="M39" t="str">
            <v>38</v>
          </cell>
        </row>
        <row r="40">
          <cell r="L40" t="str">
            <v>2</v>
          </cell>
          <cell r="M40" t="str">
            <v>38</v>
          </cell>
        </row>
        <row r="41">
          <cell r="L41" t="str">
            <v>2</v>
          </cell>
          <cell r="M41" t="str">
            <v>38</v>
          </cell>
        </row>
        <row r="42">
          <cell r="L42" t="str">
            <v>2</v>
          </cell>
          <cell r="M42" t="str">
            <v>38</v>
          </cell>
        </row>
        <row r="43">
          <cell r="L43" t="str">
            <v>2</v>
          </cell>
          <cell r="M43" t="str">
            <v>38</v>
          </cell>
        </row>
        <row r="44">
          <cell r="L44" t="str">
            <v>2</v>
          </cell>
          <cell r="M44" t="str">
            <v>38</v>
          </cell>
        </row>
        <row r="45">
          <cell r="L45" t="str">
            <v>2</v>
          </cell>
          <cell r="M45" t="str">
            <v>38</v>
          </cell>
        </row>
        <row r="46">
          <cell r="L46" t="str">
            <v>2</v>
          </cell>
          <cell r="M46" t="str">
            <v>38</v>
          </cell>
        </row>
        <row r="47">
          <cell r="L47" t="str">
            <v>2</v>
          </cell>
          <cell r="M47" t="str">
            <v>38</v>
          </cell>
        </row>
        <row r="48">
          <cell r="L48" t="str">
            <v>2</v>
          </cell>
          <cell r="M48" t="str">
            <v>38</v>
          </cell>
        </row>
        <row r="49">
          <cell r="L49" t="str">
            <v>2</v>
          </cell>
          <cell r="M49" t="str">
            <v>38</v>
          </cell>
        </row>
        <row r="50">
          <cell r="L50" t="str">
            <v>2</v>
          </cell>
          <cell r="M50" t="str">
            <v>38</v>
          </cell>
        </row>
        <row r="51">
          <cell r="L51" t="str">
            <v>2</v>
          </cell>
          <cell r="M51" t="str">
            <v>38</v>
          </cell>
        </row>
        <row r="52">
          <cell r="L52" t="str">
            <v>2</v>
          </cell>
          <cell r="M52" t="str">
            <v>38</v>
          </cell>
        </row>
        <row r="53">
          <cell r="L53" t="str">
            <v>2</v>
          </cell>
          <cell r="M53" t="str">
            <v>38</v>
          </cell>
        </row>
        <row r="54">
          <cell r="L54" t="str">
            <v>2</v>
          </cell>
          <cell r="M54" t="str">
            <v>38</v>
          </cell>
        </row>
        <row r="55">
          <cell r="L55" t="str">
            <v>2</v>
          </cell>
          <cell r="M55" t="str">
            <v>38</v>
          </cell>
        </row>
        <row r="56">
          <cell r="L56" t="str">
            <v>2</v>
          </cell>
          <cell r="M56" t="str">
            <v>38</v>
          </cell>
        </row>
        <row r="57">
          <cell r="L57" t="str">
            <v>2</v>
          </cell>
          <cell r="M57" t="str">
            <v>38</v>
          </cell>
        </row>
        <row r="58">
          <cell r="L58" t="str">
            <v>2</v>
          </cell>
          <cell r="M58" t="str">
            <v>38</v>
          </cell>
        </row>
        <row r="59">
          <cell r="L59" t="str">
            <v>2</v>
          </cell>
          <cell r="M59" t="str">
            <v>38</v>
          </cell>
        </row>
        <row r="60">
          <cell r="L60" t="str">
            <v>2</v>
          </cell>
          <cell r="M60" t="str">
            <v>38</v>
          </cell>
        </row>
        <row r="61">
          <cell r="L61" t="str">
            <v>2</v>
          </cell>
          <cell r="M61" t="str">
            <v>38</v>
          </cell>
        </row>
        <row r="62">
          <cell r="L62" t="str">
            <v>2</v>
          </cell>
          <cell r="M62" t="str">
            <v>38</v>
          </cell>
        </row>
        <row r="63">
          <cell r="L63" t="str">
            <v>2</v>
          </cell>
          <cell r="M63" t="str">
            <v>38</v>
          </cell>
        </row>
        <row r="64">
          <cell r="L64" t="str">
            <v>2</v>
          </cell>
          <cell r="M64" t="str">
            <v>38</v>
          </cell>
        </row>
        <row r="65">
          <cell r="L65" t="str">
            <v>2</v>
          </cell>
          <cell r="M65" t="str">
            <v>38</v>
          </cell>
        </row>
        <row r="66">
          <cell r="L66" t="str">
            <v>2</v>
          </cell>
          <cell r="M66" t="str">
            <v>38</v>
          </cell>
        </row>
        <row r="67">
          <cell r="L67" t="str">
            <v>2</v>
          </cell>
          <cell r="M67" t="str">
            <v>38</v>
          </cell>
        </row>
        <row r="68">
          <cell r="L68" t="str">
            <v>2</v>
          </cell>
          <cell r="M68" t="str">
            <v>38</v>
          </cell>
        </row>
        <row r="69">
          <cell r="L69" t="str">
            <v>2</v>
          </cell>
          <cell r="M69" t="str">
            <v>38</v>
          </cell>
        </row>
        <row r="70">
          <cell r="L70" t="str">
            <v>2</v>
          </cell>
          <cell r="M70" t="str">
            <v>38</v>
          </cell>
        </row>
      </sheetData>
      <sheetData sheetId="3"/>
      <sheetData sheetId="4"/>
      <sheetData sheetId="5"/>
      <sheetData sheetId="6">
        <row r="1">
          <cell r="A1" t="str">
            <v>四国中央</v>
          </cell>
          <cell r="B1" t="str">
            <v>新居浜</v>
          </cell>
          <cell r="C1" t="str">
            <v>西条</v>
          </cell>
          <cell r="D1" t="str">
            <v>今治・越智</v>
          </cell>
          <cell r="E1" t="str">
            <v>松山</v>
          </cell>
          <cell r="F1" t="str">
            <v>東温</v>
          </cell>
          <cell r="G1" t="str">
            <v>伊予</v>
          </cell>
          <cell r="H1" t="str">
            <v>上浮穴</v>
          </cell>
          <cell r="I1" t="str">
            <v>大洲</v>
          </cell>
          <cell r="J1" t="str">
            <v>喜多</v>
          </cell>
          <cell r="K1" t="str">
            <v>八幡浜</v>
          </cell>
          <cell r="L1" t="str">
            <v>西宇和</v>
          </cell>
          <cell r="M1" t="str">
            <v>西予</v>
          </cell>
          <cell r="N1" t="str">
            <v>宇和島</v>
          </cell>
          <cell r="O1" t="str">
            <v>北宇和</v>
          </cell>
          <cell r="P1" t="str">
            <v>南宇和</v>
          </cell>
        </row>
      </sheetData>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V90"/>
  <sheetViews>
    <sheetView showZeros="0" tabSelected="1" view="pageBreakPreview" topLeftCell="A2" zoomScale="80" zoomScaleNormal="80" zoomScaleSheetLayoutView="80" workbookViewId="0">
      <selection activeCell="D9" sqref="D9:F9"/>
    </sheetView>
  </sheetViews>
  <sheetFormatPr defaultColWidth="9.109375" defaultRowHeight="12.55"/>
  <cols>
    <col min="1" max="1" width="3.5546875" style="25" customWidth="1"/>
    <col min="2" max="2" width="14.44140625" style="25" customWidth="1"/>
    <col min="3" max="3" width="15.88671875" style="25" customWidth="1"/>
    <col min="4" max="5" width="12.88671875" style="25" customWidth="1"/>
    <col min="6" max="7" width="12.88671875" style="24" customWidth="1"/>
    <col min="8" max="8" width="9.33203125" style="24" customWidth="1"/>
    <col min="9" max="9" width="14.33203125" style="24" customWidth="1"/>
    <col min="10" max="10" width="11.44140625" style="24" customWidth="1"/>
    <col min="11" max="12" width="14.33203125" style="24" customWidth="1"/>
    <col min="13" max="13" width="11.44140625" style="24" customWidth="1"/>
    <col min="14" max="14" width="14.33203125" style="24" customWidth="1"/>
    <col min="15" max="15" width="9.33203125" style="24" customWidth="1"/>
    <col min="16" max="16" width="9.109375" style="24" customWidth="1"/>
    <col min="17" max="17" width="10.33203125" style="24" customWidth="1"/>
    <col min="18" max="18" width="11.5546875" style="24" hidden="1" customWidth="1"/>
    <col min="19" max="16384" width="9.109375" style="24"/>
  </cols>
  <sheetData>
    <row r="1" spans="1:22" ht="30.05" hidden="1" customHeight="1">
      <c r="A1" s="319" t="s">
        <v>7</v>
      </c>
      <c r="B1" s="319"/>
      <c r="C1" s="319"/>
      <c r="D1" s="319"/>
      <c r="E1" s="319"/>
      <c r="F1" s="319"/>
      <c r="G1" s="319"/>
      <c r="H1" s="319"/>
      <c r="I1" s="319"/>
      <c r="J1" s="319"/>
      <c r="K1" s="319"/>
      <c r="L1" s="319"/>
      <c r="M1" s="319"/>
      <c r="N1" s="319"/>
      <c r="O1" s="319"/>
      <c r="P1" s="319"/>
      <c r="Q1" s="23"/>
    </row>
    <row r="2" spans="1:22" ht="5.5" customHeight="1">
      <c r="A2" s="98"/>
      <c r="B2" s="98"/>
      <c r="C2" s="98"/>
      <c r="D2" s="98"/>
      <c r="E2" s="98"/>
      <c r="F2" s="99"/>
      <c r="G2" s="99"/>
      <c r="H2" s="99"/>
      <c r="I2" s="99"/>
      <c r="J2" s="99"/>
      <c r="K2" s="99"/>
      <c r="L2" s="99"/>
      <c r="M2" s="99"/>
      <c r="N2" s="99"/>
      <c r="O2" s="99"/>
      <c r="P2" s="99"/>
    </row>
    <row r="3" spans="1:22" ht="20.2" customHeight="1">
      <c r="A3" s="98"/>
      <c r="B3" s="98"/>
      <c r="C3" s="98"/>
      <c r="D3" s="98"/>
      <c r="E3" s="98"/>
      <c r="F3" s="99"/>
      <c r="G3" s="99"/>
      <c r="H3" s="99"/>
      <c r="I3" s="99"/>
      <c r="J3" s="99"/>
      <c r="K3" s="99"/>
      <c r="L3" s="99"/>
      <c r="M3" s="324" t="s">
        <v>164</v>
      </c>
      <c r="N3" s="324"/>
      <c r="O3" s="324"/>
      <c r="P3" s="324"/>
    </row>
    <row r="4" spans="1:22" ht="25.55" customHeight="1">
      <c r="A4" s="98"/>
      <c r="B4" s="101"/>
      <c r="C4" s="101"/>
      <c r="D4" s="102"/>
      <c r="E4" s="102"/>
      <c r="F4" s="102"/>
      <c r="G4" s="102"/>
      <c r="H4" s="102"/>
      <c r="I4" s="102"/>
      <c r="J4" s="102"/>
      <c r="K4" s="102"/>
      <c r="L4" s="102"/>
      <c r="M4" s="99"/>
      <c r="N4" s="99"/>
      <c r="O4" s="99"/>
      <c r="P4" s="99"/>
    </row>
    <row r="5" spans="1:22" ht="23.95" customHeight="1">
      <c r="A5" s="98"/>
      <c r="B5" s="102" t="s">
        <v>21</v>
      </c>
      <c r="C5" s="102"/>
      <c r="D5" s="98"/>
      <c r="E5" s="98"/>
      <c r="F5" s="98"/>
      <c r="G5" s="98"/>
      <c r="H5" s="103"/>
      <c r="I5" s="103"/>
      <c r="J5" s="104"/>
      <c r="K5" s="104"/>
      <c r="L5" s="103"/>
      <c r="M5" s="103"/>
      <c r="N5" s="103"/>
      <c r="O5" s="103"/>
      <c r="P5" s="103"/>
    </row>
    <row r="6" spans="1:22" ht="17.25" customHeight="1">
      <c r="A6" s="98"/>
      <c r="B6" s="102"/>
      <c r="C6" s="102"/>
      <c r="D6" s="98"/>
      <c r="E6" s="98"/>
      <c r="F6" s="98"/>
      <c r="G6" s="98"/>
      <c r="H6" s="103"/>
      <c r="I6" s="103"/>
      <c r="J6" s="104"/>
      <c r="K6" s="104"/>
      <c r="L6" s="99"/>
      <c r="M6" s="99"/>
      <c r="N6" s="103"/>
      <c r="O6" s="103"/>
      <c r="P6" s="99"/>
    </row>
    <row r="7" spans="1:22" ht="28.5" customHeight="1">
      <c r="A7" s="98"/>
      <c r="B7" s="105" t="s">
        <v>8</v>
      </c>
      <c r="C7" s="105"/>
      <c r="D7" s="106" t="s">
        <v>28</v>
      </c>
      <c r="E7" s="302" t="str">
        <f>マスターデータ!$F$2</f>
        <v>愛媛スポレク祭’21陸上競技（小学生の部）</v>
      </c>
      <c r="F7" s="302"/>
      <c r="G7" s="302"/>
      <c r="H7" s="302"/>
      <c r="I7" s="302"/>
      <c r="J7" s="302"/>
      <c r="K7" s="302"/>
      <c r="L7" s="302"/>
      <c r="M7" s="302"/>
      <c r="N7" s="107"/>
      <c r="O7" s="204"/>
      <c r="P7" s="99"/>
    </row>
    <row r="8" spans="1:22" ht="5.5" customHeight="1">
      <c r="A8" s="98"/>
      <c r="B8" s="98"/>
      <c r="C8" s="98"/>
      <c r="D8" s="100"/>
      <c r="E8" s="100"/>
      <c r="F8" s="104"/>
      <c r="G8" s="104"/>
      <c r="H8" s="104"/>
      <c r="I8" s="104"/>
      <c r="J8" s="100"/>
      <c r="K8" s="99"/>
      <c r="L8" s="99"/>
      <c r="M8" s="103"/>
      <c r="N8" s="103"/>
      <c r="O8" s="103"/>
      <c r="P8" s="99"/>
    </row>
    <row r="9" spans="1:22" ht="20.2" customHeight="1">
      <c r="A9" s="98"/>
      <c r="B9" s="108" t="s">
        <v>47</v>
      </c>
      <c r="C9" s="309" t="s">
        <v>165</v>
      </c>
      <c r="D9" s="313"/>
      <c r="E9" s="314"/>
      <c r="F9" s="315"/>
      <c r="G9" s="311" t="s">
        <v>166</v>
      </c>
      <c r="H9" s="307"/>
      <c r="I9" s="307"/>
      <c r="J9" s="307"/>
      <c r="K9" s="338" t="s">
        <v>9</v>
      </c>
      <c r="L9" s="328"/>
      <c r="M9" s="329"/>
      <c r="N9" s="330" t="s">
        <v>65</v>
      </c>
      <c r="O9" s="205"/>
      <c r="P9" s="99"/>
    </row>
    <row r="10" spans="1:22" ht="43.55" customHeight="1">
      <c r="A10" s="98"/>
      <c r="B10" s="110" t="s">
        <v>10</v>
      </c>
      <c r="C10" s="310"/>
      <c r="D10" s="316"/>
      <c r="E10" s="317"/>
      <c r="F10" s="318"/>
      <c r="G10" s="312"/>
      <c r="H10" s="308"/>
      <c r="I10" s="308"/>
      <c r="J10" s="308"/>
      <c r="K10" s="339"/>
      <c r="L10" s="325"/>
      <c r="M10" s="326"/>
      <c r="N10" s="331"/>
      <c r="O10" s="205"/>
      <c r="P10" s="103"/>
      <c r="Q10" s="31"/>
    </row>
    <row r="11" spans="1:22" ht="24.75" customHeight="1">
      <c r="A11" s="98"/>
      <c r="B11" s="109" t="s">
        <v>11</v>
      </c>
      <c r="C11" s="112" t="s">
        <v>17</v>
      </c>
      <c r="D11" s="332"/>
      <c r="E11" s="333"/>
      <c r="F11" s="334"/>
      <c r="G11" s="334"/>
      <c r="H11" s="334"/>
      <c r="I11" s="334"/>
      <c r="J11" s="334"/>
      <c r="K11" s="112" t="s">
        <v>16</v>
      </c>
      <c r="L11" s="335"/>
      <c r="M11" s="332"/>
      <c r="N11" s="333"/>
      <c r="O11" s="206"/>
      <c r="P11" s="103"/>
      <c r="Q11" s="31"/>
    </row>
    <row r="12" spans="1:22" ht="26.3" customHeight="1">
      <c r="A12" s="98"/>
      <c r="B12" s="65"/>
      <c r="C12" s="325"/>
      <c r="D12" s="326"/>
      <c r="E12" s="326"/>
      <c r="F12" s="326"/>
      <c r="G12" s="326"/>
      <c r="H12" s="326"/>
      <c r="I12" s="326"/>
      <c r="J12" s="326"/>
      <c r="K12" s="326"/>
      <c r="L12" s="326"/>
      <c r="M12" s="326"/>
      <c r="N12" s="327"/>
      <c r="O12" s="48"/>
      <c r="P12" s="103"/>
      <c r="Q12" s="28"/>
    </row>
    <row r="13" spans="1:22" ht="34" customHeight="1">
      <c r="A13" s="98"/>
      <c r="B13" s="114" t="s">
        <v>15</v>
      </c>
      <c r="C13" s="336"/>
      <c r="D13" s="337"/>
      <c r="E13" s="337"/>
      <c r="F13" s="337"/>
      <c r="G13" s="337"/>
      <c r="H13" s="337"/>
      <c r="I13" s="337"/>
      <c r="J13" s="115" t="s">
        <v>6</v>
      </c>
      <c r="K13" s="110" t="s">
        <v>13</v>
      </c>
      <c r="L13" s="316"/>
      <c r="M13" s="317"/>
      <c r="N13" s="318"/>
      <c r="O13" s="48"/>
      <c r="P13" s="103"/>
      <c r="Q13" s="27"/>
    </row>
    <row r="14" spans="1:22" s="27" customFormat="1" ht="7.55" customHeight="1">
      <c r="A14" s="113"/>
      <c r="B14" s="113"/>
      <c r="C14" s="113"/>
      <c r="D14" s="103"/>
      <c r="E14" s="103"/>
      <c r="F14" s="116"/>
      <c r="G14" s="116"/>
      <c r="H14" s="116"/>
      <c r="I14" s="117"/>
      <c r="J14" s="117"/>
      <c r="K14" s="113"/>
      <c r="L14" s="113"/>
      <c r="M14" s="113"/>
      <c r="N14" s="113"/>
      <c r="O14" s="113"/>
      <c r="P14" s="103"/>
    </row>
    <row r="15" spans="1:22" s="26" customFormat="1" ht="21.8" customHeight="1" thickBot="1">
      <c r="A15" s="105"/>
      <c r="B15" s="105"/>
      <c r="C15" s="105"/>
      <c r="D15" s="102"/>
      <c r="E15" s="102"/>
      <c r="F15" s="321" t="s">
        <v>14</v>
      </c>
      <c r="G15" s="229"/>
      <c r="H15" s="303" t="s">
        <v>68</v>
      </c>
      <c r="I15" s="304"/>
      <c r="J15" s="305"/>
      <c r="K15" s="306"/>
      <c r="L15" s="119"/>
      <c r="M15" s="119"/>
      <c r="N15" s="118"/>
      <c r="O15" s="118"/>
      <c r="P15" s="102"/>
    </row>
    <row r="16" spans="1:22" s="26" customFormat="1" ht="30.05" customHeight="1" thickBot="1">
      <c r="A16" s="105"/>
      <c r="B16" s="105"/>
      <c r="C16" s="105"/>
      <c r="D16" s="102"/>
      <c r="E16" s="102"/>
      <c r="F16" s="322"/>
      <c r="G16" s="120" t="s">
        <v>69</v>
      </c>
      <c r="H16" s="244" t="s">
        <v>78</v>
      </c>
      <c r="I16" s="292">
        <f>COUNTA($D$25:$D$84)</f>
        <v>0</v>
      </c>
      <c r="J16" s="250" t="s">
        <v>79</v>
      </c>
      <c r="K16" s="255" t="str">
        <f>($I$16*500)&amp;"円"</f>
        <v>0円</v>
      </c>
      <c r="L16" s="102"/>
      <c r="M16" s="102"/>
      <c r="N16" s="118"/>
      <c r="O16" s="118"/>
      <c r="P16" s="102"/>
      <c r="S16" s="320" t="s">
        <v>29</v>
      </c>
      <c r="T16" s="320"/>
      <c r="U16" s="320"/>
      <c r="V16" s="320"/>
    </row>
    <row r="17" spans="1:22" s="26" customFormat="1" ht="30.05" customHeight="1" thickBot="1">
      <c r="A17" s="105"/>
      <c r="B17" s="105"/>
      <c r="C17" s="105"/>
      <c r="D17" s="102"/>
      <c r="E17" s="102"/>
      <c r="F17" s="322"/>
      <c r="G17" s="120" t="s">
        <v>72</v>
      </c>
      <c r="H17" s="247" t="s">
        <v>73</v>
      </c>
      <c r="I17" s="293">
        <f>COUNTA(リレー一覧!$C$4:$C$10)+COUNTA(リレー一覧!$C$12:$C$18)</f>
        <v>0</v>
      </c>
      <c r="J17" s="258" t="s">
        <v>80</v>
      </c>
      <c r="K17" s="257" t="str">
        <f>($I$17*1000)&amp;"円"</f>
        <v>0円</v>
      </c>
      <c r="L17" s="102"/>
      <c r="M17" s="102"/>
      <c r="N17" s="118"/>
      <c r="O17" s="118"/>
      <c r="P17" s="102"/>
      <c r="S17" s="33"/>
      <c r="T17" s="33"/>
      <c r="U17" s="33"/>
      <c r="V17" s="33"/>
    </row>
    <row r="18" spans="1:22" s="26" customFormat="1" ht="30.05" customHeight="1" thickBot="1">
      <c r="A18" s="105"/>
      <c r="B18" s="105"/>
      <c r="C18" s="105"/>
      <c r="D18" s="102"/>
      <c r="E18" s="102"/>
      <c r="F18" s="322"/>
      <c r="G18" s="120" t="s">
        <v>74</v>
      </c>
      <c r="H18" s="248" t="s">
        <v>76</v>
      </c>
      <c r="I18" s="295"/>
      <c r="J18" s="251" t="s">
        <v>77</v>
      </c>
      <c r="K18" s="256" t="str">
        <f>($I$18*300)&amp;"円"</f>
        <v>0円</v>
      </c>
      <c r="L18" s="102"/>
      <c r="M18" s="102"/>
      <c r="N18" s="118"/>
      <c r="O18" s="118"/>
      <c r="P18" s="102"/>
      <c r="S18" s="245"/>
      <c r="T18" s="245"/>
      <c r="U18" s="245"/>
      <c r="V18" s="245"/>
    </row>
    <row r="19" spans="1:22" s="26" customFormat="1" ht="30.05" customHeight="1">
      <c r="A19" s="105"/>
      <c r="B19" s="105"/>
      <c r="C19" s="105"/>
      <c r="D19" s="102"/>
      <c r="E19" s="102"/>
      <c r="F19" s="323"/>
      <c r="G19" s="120" t="s">
        <v>70</v>
      </c>
      <c r="H19" s="340" t="str">
        <f>(500*$I$16)+(1000*$I$17)+(300*$I$18)&amp;"円"</f>
        <v>0円</v>
      </c>
      <c r="I19" s="341"/>
      <c r="J19" s="342"/>
      <c r="K19" s="343"/>
      <c r="L19" s="102"/>
      <c r="M19" s="102"/>
      <c r="N19" s="118"/>
      <c r="O19" s="118"/>
      <c r="P19" s="102"/>
      <c r="S19" s="33"/>
      <c r="T19" s="33"/>
      <c r="U19" s="33"/>
      <c r="V19" s="33"/>
    </row>
    <row r="20" spans="1:22" s="26" customFormat="1" ht="12.7" customHeight="1">
      <c r="A20" s="105"/>
      <c r="B20" s="105"/>
      <c r="C20" s="105"/>
      <c r="D20" s="105"/>
      <c r="E20" s="105"/>
      <c r="F20" s="121"/>
      <c r="G20" s="122"/>
      <c r="H20" s="122"/>
      <c r="I20" s="122"/>
      <c r="J20" s="122"/>
      <c r="K20" s="122"/>
      <c r="L20" s="118"/>
      <c r="M20" s="118"/>
      <c r="N20" s="123"/>
      <c r="O20" s="123"/>
      <c r="P20" s="102"/>
      <c r="S20" s="301" t="s">
        <v>28</v>
      </c>
      <c r="T20" s="301"/>
      <c r="U20" s="301"/>
      <c r="V20" s="33" t="s">
        <v>29</v>
      </c>
    </row>
    <row r="21" spans="1:22" s="34" customFormat="1" ht="11.3" customHeight="1">
      <c r="A21" s="124"/>
      <c r="B21" s="124"/>
      <c r="C21" s="124"/>
      <c r="D21" s="124"/>
      <c r="E21" s="124"/>
      <c r="F21" s="125"/>
      <c r="G21" s="125"/>
      <c r="H21" s="124"/>
      <c r="I21" s="124"/>
      <c r="J21" s="124"/>
      <c r="K21" s="126"/>
      <c r="L21" s="127"/>
      <c r="M21" s="127"/>
      <c r="N21" s="127"/>
      <c r="O21" s="127"/>
      <c r="P21" s="124"/>
    </row>
    <row r="22" spans="1:22" s="35" customFormat="1" ht="15.05" customHeight="1" thickBot="1">
      <c r="A22" s="128"/>
      <c r="B22" s="128"/>
      <c r="C22" s="128"/>
      <c r="D22" s="124" t="s">
        <v>5</v>
      </c>
      <c r="E22" s="124" t="s">
        <v>5</v>
      </c>
      <c r="F22" s="124" t="s">
        <v>4</v>
      </c>
      <c r="G22" s="124" t="s">
        <v>4</v>
      </c>
      <c r="H22" s="124" t="s">
        <v>4</v>
      </c>
      <c r="I22" s="129" t="s">
        <v>22</v>
      </c>
      <c r="J22" s="124" t="s">
        <v>4</v>
      </c>
      <c r="K22" s="124" t="s">
        <v>45</v>
      </c>
      <c r="L22" s="129" t="s">
        <v>22</v>
      </c>
      <c r="M22" s="128" t="s">
        <v>4</v>
      </c>
      <c r="N22" s="124" t="s">
        <v>45</v>
      </c>
      <c r="O22" s="124"/>
      <c r="P22" s="124"/>
    </row>
    <row r="23" spans="1:22" s="36" customFormat="1" ht="32.25" customHeight="1" thickBot="1">
      <c r="A23" s="130"/>
      <c r="B23" s="131" t="s">
        <v>18</v>
      </c>
      <c r="C23" s="132" t="s">
        <v>33</v>
      </c>
      <c r="D23" s="133" t="s">
        <v>34</v>
      </c>
      <c r="E23" s="134" t="s">
        <v>35</v>
      </c>
      <c r="F23" s="133" t="s">
        <v>38</v>
      </c>
      <c r="G23" s="134" t="s">
        <v>39</v>
      </c>
      <c r="H23" s="135" t="s">
        <v>0</v>
      </c>
      <c r="I23" s="136" t="s">
        <v>1</v>
      </c>
      <c r="J23" s="137" t="s">
        <v>12</v>
      </c>
      <c r="K23" s="51" t="s">
        <v>43</v>
      </c>
      <c r="L23" s="136" t="s">
        <v>2</v>
      </c>
      <c r="M23" s="132" t="s">
        <v>32</v>
      </c>
      <c r="N23" s="52" t="s">
        <v>43</v>
      </c>
      <c r="O23" s="299" t="s">
        <v>31</v>
      </c>
      <c r="P23" s="300"/>
      <c r="S23" s="36" t="s">
        <v>29</v>
      </c>
    </row>
    <row r="24" spans="1:22" s="36" customFormat="1" ht="32.25" customHeight="1">
      <c r="A24" s="138" t="s">
        <v>3</v>
      </c>
      <c r="B24" s="64" t="s">
        <v>45</v>
      </c>
      <c r="C24" s="139" t="s">
        <v>44</v>
      </c>
      <c r="D24" s="140" t="s">
        <v>36</v>
      </c>
      <c r="E24" s="141" t="s">
        <v>37</v>
      </c>
      <c r="F24" s="140" t="s">
        <v>40</v>
      </c>
      <c r="G24" s="141" t="s">
        <v>41</v>
      </c>
      <c r="H24" s="142">
        <v>4</v>
      </c>
      <c r="I24" s="143" t="s">
        <v>23</v>
      </c>
      <c r="J24" s="144" t="s">
        <v>26</v>
      </c>
      <c r="K24" s="53" t="s">
        <v>45</v>
      </c>
      <c r="L24" s="277" t="s">
        <v>25</v>
      </c>
      <c r="M24" s="278" t="s">
        <v>156</v>
      </c>
      <c r="N24" s="279" t="s">
        <v>45</v>
      </c>
      <c r="O24" s="237" t="s">
        <v>104</v>
      </c>
      <c r="P24" s="207" t="s">
        <v>63</v>
      </c>
      <c r="S24" s="36" t="s">
        <v>29</v>
      </c>
    </row>
    <row r="25" spans="1:22" ht="32.25" customHeight="1">
      <c r="A25" s="37">
        <v>1</v>
      </c>
      <c r="B25" s="65">
        <f>IF($D25="",0,$H$10)</f>
        <v>0</v>
      </c>
      <c r="C25" s="54"/>
      <c r="D25" s="50"/>
      <c r="E25" s="40"/>
      <c r="F25" s="50"/>
      <c r="G25" s="40"/>
      <c r="H25" s="55"/>
      <c r="I25" s="41"/>
      <c r="J25" s="56"/>
      <c r="K25" s="57" t="e">
        <f>VLOOKUP($I25,マスターデータ!$B$2:$C$22,2,FALSE)</f>
        <v>#N/A</v>
      </c>
      <c r="L25" s="280"/>
      <c r="M25" s="281"/>
      <c r="N25" s="57" t="e">
        <f>VLOOKUP($L25,マスターデータ!$B$2:$C$22,2,FALSE)</f>
        <v>#N/A</v>
      </c>
      <c r="O25" s="238"/>
      <c r="P25" s="208"/>
      <c r="R25" s="223" t="str">
        <f>$D25&amp;"　　"&amp;$E25</f>
        <v>　　</v>
      </c>
      <c r="S25" s="36" t="s">
        <v>29</v>
      </c>
    </row>
    <row r="26" spans="1:22" ht="32.25" customHeight="1">
      <c r="A26" s="42">
        <v>2</v>
      </c>
      <c r="B26" s="297">
        <f t="shared" ref="B26:B84" si="0">IF($D26="",0,$H$10)</f>
        <v>0</v>
      </c>
      <c r="C26" s="58"/>
      <c r="D26" s="50"/>
      <c r="E26" s="40"/>
      <c r="F26" s="38"/>
      <c r="G26" s="39"/>
      <c r="H26" s="55"/>
      <c r="I26" s="41"/>
      <c r="J26" s="59"/>
      <c r="K26" s="57" t="e">
        <f>VLOOKUP($I26,マスターデータ!$B$2:$C$22,2,FALSE)</f>
        <v>#N/A</v>
      </c>
      <c r="L26" s="280"/>
      <c r="M26" s="282"/>
      <c r="N26" s="57" t="e">
        <f>VLOOKUP($L26,マスターデータ!$B$2:$C$22,2,FALSE)</f>
        <v>#N/A</v>
      </c>
      <c r="O26" s="238"/>
      <c r="P26" s="208"/>
      <c r="R26" s="223" t="str">
        <f t="shared" ref="R26:R84" si="1">$D26&amp;"　　"&amp;$E26</f>
        <v>　　</v>
      </c>
      <c r="S26" s="36" t="s">
        <v>29</v>
      </c>
    </row>
    <row r="27" spans="1:22" ht="32.25" customHeight="1">
      <c r="A27" s="42">
        <v>3</v>
      </c>
      <c r="B27" s="297">
        <f t="shared" si="0"/>
        <v>0</v>
      </c>
      <c r="C27" s="58"/>
      <c r="D27" s="50"/>
      <c r="E27" s="40"/>
      <c r="F27" s="38"/>
      <c r="G27" s="39"/>
      <c r="H27" s="55"/>
      <c r="I27" s="41"/>
      <c r="J27" s="59"/>
      <c r="K27" s="57" t="e">
        <f>VLOOKUP($I27,マスターデータ!$B$2:$C$22,2,FALSE)</f>
        <v>#N/A</v>
      </c>
      <c r="L27" s="280"/>
      <c r="M27" s="282"/>
      <c r="N27" s="57" t="e">
        <f>VLOOKUP($L27,マスターデータ!$B$2:$C$22,2,FALSE)</f>
        <v>#N/A</v>
      </c>
      <c r="O27" s="238"/>
      <c r="P27" s="208"/>
      <c r="R27" s="223" t="str">
        <f t="shared" si="1"/>
        <v>　　</v>
      </c>
      <c r="S27" s="36" t="s">
        <v>29</v>
      </c>
    </row>
    <row r="28" spans="1:22" ht="32.25" customHeight="1">
      <c r="A28" s="42">
        <v>4</v>
      </c>
      <c r="B28" s="297">
        <f t="shared" si="0"/>
        <v>0</v>
      </c>
      <c r="C28" s="58"/>
      <c r="D28" s="38"/>
      <c r="E28" s="39"/>
      <c r="F28" s="38"/>
      <c r="G28" s="39"/>
      <c r="H28" s="55"/>
      <c r="I28" s="41"/>
      <c r="J28" s="59"/>
      <c r="K28" s="57" t="e">
        <f>VLOOKUP($I28,マスターデータ!$B$2:$C$22,2,FALSE)</f>
        <v>#N/A</v>
      </c>
      <c r="L28" s="280"/>
      <c r="M28" s="282"/>
      <c r="N28" s="57" t="e">
        <f>VLOOKUP($L28,マスターデータ!$B$2:$C$22,2,FALSE)</f>
        <v>#N/A</v>
      </c>
      <c r="O28" s="238"/>
      <c r="P28" s="208"/>
      <c r="R28" s="223" t="str">
        <f t="shared" si="1"/>
        <v>　　</v>
      </c>
      <c r="S28" s="36" t="s">
        <v>29</v>
      </c>
    </row>
    <row r="29" spans="1:22" ht="32.25" customHeight="1">
      <c r="A29" s="42">
        <v>5</v>
      </c>
      <c r="B29" s="297">
        <f t="shared" si="0"/>
        <v>0</v>
      </c>
      <c r="C29" s="58"/>
      <c r="D29" s="38"/>
      <c r="E29" s="39"/>
      <c r="F29" s="38"/>
      <c r="G29" s="39"/>
      <c r="H29" s="55"/>
      <c r="I29" s="41"/>
      <c r="J29" s="59"/>
      <c r="K29" s="57" t="e">
        <f>VLOOKUP($I29,マスターデータ!$B$2:$C$22,2,FALSE)</f>
        <v>#N/A</v>
      </c>
      <c r="L29" s="280"/>
      <c r="M29" s="282"/>
      <c r="N29" s="57" t="e">
        <f>VLOOKUP($L29,マスターデータ!$B$2:$C$22,2,FALSE)</f>
        <v>#N/A</v>
      </c>
      <c r="O29" s="238"/>
      <c r="P29" s="208"/>
      <c r="R29" s="223" t="str">
        <f t="shared" si="1"/>
        <v>　　</v>
      </c>
      <c r="S29" s="36" t="s">
        <v>29</v>
      </c>
    </row>
    <row r="30" spans="1:22" ht="32.25" customHeight="1">
      <c r="A30" s="42">
        <v>6</v>
      </c>
      <c r="B30" s="297">
        <f t="shared" si="0"/>
        <v>0</v>
      </c>
      <c r="C30" s="58"/>
      <c r="D30" s="38"/>
      <c r="E30" s="39"/>
      <c r="F30" s="38"/>
      <c r="G30" s="39"/>
      <c r="H30" s="55"/>
      <c r="I30" s="41"/>
      <c r="J30" s="59"/>
      <c r="K30" s="57" t="e">
        <f>VLOOKUP($I30,マスターデータ!$B$2:$C$22,2,FALSE)</f>
        <v>#N/A</v>
      </c>
      <c r="L30" s="280"/>
      <c r="M30" s="282"/>
      <c r="N30" s="57" t="e">
        <f>VLOOKUP($L30,マスターデータ!$B$2:$C$22,2,FALSE)</f>
        <v>#N/A</v>
      </c>
      <c r="O30" s="238"/>
      <c r="P30" s="208"/>
      <c r="R30" s="223" t="str">
        <f t="shared" si="1"/>
        <v>　　</v>
      </c>
      <c r="S30" s="24" t="s">
        <v>29</v>
      </c>
    </row>
    <row r="31" spans="1:22" ht="32.25" customHeight="1">
      <c r="A31" s="42">
        <v>7</v>
      </c>
      <c r="B31" s="297">
        <f t="shared" si="0"/>
        <v>0</v>
      </c>
      <c r="C31" s="58"/>
      <c r="D31" s="38"/>
      <c r="E31" s="39"/>
      <c r="F31" s="38"/>
      <c r="G31" s="39"/>
      <c r="H31" s="55"/>
      <c r="I31" s="41"/>
      <c r="J31" s="59"/>
      <c r="K31" s="57" t="e">
        <f>VLOOKUP($I31,マスターデータ!$B$2:$C$22,2,FALSE)</f>
        <v>#N/A</v>
      </c>
      <c r="L31" s="280" t="s">
        <v>27</v>
      </c>
      <c r="M31" s="282"/>
      <c r="N31" s="57" t="e">
        <f>VLOOKUP($L31,マスターデータ!$B$2:$C$22,2,FALSE)</f>
        <v>#N/A</v>
      </c>
      <c r="O31" s="238"/>
      <c r="P31" s="208"/>
      <c r="R31" s="223" t="str">
        <f t="shared" si="1"/>
        <v>　　</v>
      </c>
    </row>
    <row r="32" spans="1:22" ht="32.25" customHeight="1">
      <c r="A32" s="42">
        <v>8</v>
      </c>
      <c r="B32" s="297">
        <f t="shared" si="0"/>
        <v>0</v>
      </c>
      <c r="C32" s="58"/>
      <c r="D32" s="38"/>
      <c r="E32" s="39"/>
      <c r="F32" s="38"/>
      <c r="G32" s="39"/>
      <c r="H32" s="55"/>
      <c r="I32" s="41"/>
      <c r="J32" s="59"/>
      <c r="K32" s="57" t="e">
        <f>VLOOKUP($I32,マスターデータ!$B$2:$C$22,2,FALSE)</f>
        <v>#N/A</v>
      </c>
      <c r="L32" s="280" t="s">
        <v>27</v>
      </c>
      <c r="M32" s="282"/>
      <c r="N32" s="57" t="e">
        <f>VLOOKUP($L32,マスターデータ!$B$2:$C$22,2,FALSE)</f>
        <v>#N/A</v>
      </c>
      <c r="O32" s="238"/>
      <c r="P32" s="208"/>
      <c r="Q32" s="27"/>
      <c r="R32" s="223" t="str">
        <f t="shared" si="1"/>
        <v>　　</v>
      </c>
    </row>
    <row r="33" spans="1:18" ht="32.25" customHeight="1">
      <c r="A33" s="42">
        <v>9</v>
      </c>
      <c r="B33" s="297">
        <f t="shared" si="0"/>
        <v>0</v>
      </c>
      <c r="C33" s="58"/>
      <c r="D33" s="38"/>
      <c r="E33" s="39"/>
      <c r="F33" s="38"/>
      <c r="G33" s="39"/>
      <c r="H33" s="55"/>
      <c r="I33" s="41"/>
      <c r="J33" s="59"/>
      <c r="K33" s="57" t="e">
        <f>VLOOKUP($I33,マスターデータ!$B$2:$C$22,2,FALSE)</f>
        <v>#N/A</v>
      </c>
      <c r="L33" s="280" t="s">
        <v>27</v>
      </c>
      <c r="M33" s="282"/>
      <c r="N33" s="57" t="e">
        <f>VLOOKUP($L33,マスターデータ!$B$2:$C$22,2,FALSE)</f>
        <v>#N/A</v>
      </c>
      <c r="O33" s="231"/>
      <c r="P33" s="208"/>
      <c r="R33" s="223" t="str">
        <f t="shared" si="1"/>
        <v>　　</v>
      </c>
    </row>
    <row r="34" spans="1:18" ht="32.25" customHeight="1">
      <c r="A34" s="42">
        <v>10</v>
      </c>
      <c r="B34" s="297">
        <f t="shared" si="0"/>
        <v>0</v>
      </c>
      <c r="C34" s="58"/>
      <c r="D34" s="38"/>
      <c r="E34" s="39"/>
      <c r="F34" s="38"/>
      <c r="G34" s="39"/>
      <c r="H34" s="55"/>
      <c r="I34" s="41"/>
      <c r="J34" s="59"/>
      <c r="K34" s="57" t="e">
        <f>VLOOKUP($I34,マスターデータ!$B$2:$C$22,2,FALSE)</f>
        <v>#N/A</v>
      </c>
      <c r="L34" s="280" t="s">
        <v>27</v>
      </c>
      <c r="M34" s="282"/>
      <c r="N34" s="57" t="e">
        <f>VLOOKUP($L34,マスターデータ!$B$2:$C$22,2,FALSE)</f>
        <v>#N/A</v>
      </c>
      <c r="O34" s="231"/>
      <c r="P34" s="208"/>
      <c r="R34" s="223" t="str">
        <f t="shared" si="1"/>
        <v>　　</v>
      </c>
    </row>
    <row r="35" spans="1:18" ht="32.25" customHeight="1">
      <c r="A35" s="42">
        <v>11</v>
      </c>
      <c r="B35" s="297">
        <f t="shared" si="0"/>
        <v>0</v>
      </c>
      <c r="C35" s="58"/>
      <c r="D35" s="38"/>
      <c r="E35" s="39"/>
      <c r="F35" s="38"/>
      <c r="G35" s="39"/>
      <c r="H35" s="55"/>
      <c r="I35" s="41"/>
      <c r="J35" s="59"/>
      <c r="K35" s="57" t="e">
        <f>VLOOKUP($I35,マスターデータ!$B$2:$C$22,2,FALSE)</f>
        <v>#N/A</v>
      </c>
      <c r="L35" s="280" t="s">
        <v>27</v>
      </c>
      <c r="M35" s="282"/>
      <c r="N35" s="57" t="e">
        <f>VLOOKUP($L35,マスターデータ!$B$2:$C$22,2,FALSE)</f>
        <v>#N/A</v>
      </c>
      <c r="O35" s="231"/>
      <c r="P35" s="208"/>
      <c r="R35" s="223" t="str">
        <f t="shared" si="1"/>
        <v>　　</v>
      </c>
    </row>
    <row r="36" spans="1:18" ht="32.25" customHeight="1">
      <c r="A36" s="42">
        <v>12</v>
      </c>
      <c r="B36" s="297">
        <f t="shared" si="0"/>
        <v>0</v>
      </c>
      <c r="C36" s="58"/>
      <c r="D36" s="38"/>
      <c r="E36" s="39"/>
      <c r="F36" s="38"/>
      <c r="G36" s="39"/>
      <c r="H36" s="55"/>
      <c r="I36" s="41"/>
      <c r="J36" s="59"/>
      <c r="K36" s="57" t="e">
        <f>VLOOKUP($I36,マスターデータ!$B$2:$C$22,2,FALSE)</f>
        <v>#N/A</v>
      </c>
      <c r="L36" s="280" t="s">
        <v>27</v>
      </c>
      <c r="M36" s="282"/>
      <c r="N36" s="57" t="e">
        <f>VLOOKUP($L36,マスターデータ!$B$2:$C$22,2,FALSE)</f>
        <v>#N/A</v>
      </c>
      <c r="O36" s="231"/>
      <c r="P36" s="208"/>
      <c r="R36" s="223" t="str">
        <f t="shared" si="1"/>
        <v>　　</v>
      </c>
    </row>
    <row r="37" spans="1:18" ht="32.25" customHeight="1">
      <c r="A37" s="42">
        <v>13</v>
      </c>
      <c r="B37" s="297">
        <f t="shared" si="0"/>
        <v>0</v>
      </c>
      <c r="C37" s="58"/>
      <c r="D37" s="38"/>
      <c r="E37" s="39"/>
      <c r="F37" s="38"/>
      <c r="G37" s="39"/>
      <c r="H37" s="55"/>
      <c r="I37" s="41"/>
      <c r="J37" s="59"/>
      <c r="K37" s="57" t="e">
        <f>VLOOKUP($I37,マスターデータ!$B$2:$C$22,2,FALSE)</f>
        <v>#N/A</v>
      </c>
      <c r="L37" s="280" t="s">
        <v>27</v>
      </c>
      <c r="M37" s="282"/>
      <c r="N37" s="57" t="e">
        <f>VLOOKUP($L37,マスターデータ!$B$2:$C$22,2,FALSE)</f>
        <v>#N/A</v>
      </c>
      <c r="O37" s="231"/>
      <c r="P37" s="208"/>
      <c r="R37" s="223" t="str">
        <f t="shared" si="1"/>
        <v>　　</v>
      </c>
    </row>
    <row r="38" spans="1:18" ht="32.25" customHeight="1">
      <c r="A38" s="42">
        <v>14</v>
      </c>
      <c r="B38" s="297">
        <f t="shared" si="0"/>
        <v>0</v>
      </c>
      <c r="C38" s="58"/>
      <c r="D38" s="38"/>
      <c r="E38" s="39"/>
      <c r="F38" s="38"/>
      <c r="G38" s="39"/>
      <c r="H38" s="55"/>
      <c r="I38" s="41" t="s">
        <v>27</v>
      </c>
      <c r="J38" s="59"/>
      <c r="K38" s="57" t="e">
        <f>VLOOKUP($I38,マスターデータ!$B$2:$C$22,2,FALSE)</f>
        <v>#N/A</v>
      </c>
      <c r="L38" s="280" t="s">
        <v>27</v>
      </c>
      <c r="M38" s="282"/>
      <c r="N38" s="57" t="e">
        <f>VLOOKUP($L38,マスターデータ!$B$2:$C$22,2,FALSE)</f>
        <v>#N/A</v>
      </c>
      <c r="O38" s="231"/>
      <c r="P38" s="208"/>
      <c r="R38" s="223" t="str">
        <f t="shared" si="1"/>
        <v>　　</v>
      </c>
    </row>
    <row r="39" spans="1:18" ht="32.25" customHeight="1">
      <c r="A39" s="42">
        <v>15</v>
      </c>
      <c r="B39" s="297">
        <f t="shared" si="0"/>
        <v>0</v>
      </c>
      <c r="C39" s="58"/>
      <c r="D39" s="38"/>
      <c r="E39" s="39"/>
      <c r="F39" s="38"/>
      <c r="G39" s="39"/>
      <c r="H39" s="55"/>
      <c r="I39" s="41" t="s">
        <v>27</v>
      </c>
      <c r="J39" s="59"/>
      <c r="K39" s="57" t="e">
        <f>VLOOKUP($I39,マスターデータ!$B$2:$C$22,2,FALSE)</f>
        <v>#N/A</v>
      </c>
      <c r="L39" s="280" t="s">
        <v>27</v>
      </c>
      <c r="M39" s="282"/>
      <c r="N39" s="57" t="e">
        <f>VLOOKUP($L39,マスターデータ!$B$2:$C$22,2,FALSE)</f>
        <v>#N/A</v>
      </c>
      <c r="O39" s="231"/>
      <c r="P39" s="208"/>
      <c r="R39" s="223" t="str">
        <f t="shared" si="1"/>
        <v>　　</v>
      </c>
    </row>
    <row r="40" spans="1:18" ht="32.25" customHeight="1">
      <c r="A40" s="42">
        <v>16</v>
      </c>
      <c r="B40" s="297">
        <f t="shared" si="0"/>
        <v>0</v>
      </c>
      <c r="C40" s="58"/>
      <c r="D40" s="38"/>
      <c r="E40" s="39"/>
      <c r="F40" s="38"/>
      <c r="G40" s="39"/>
      <c r="H40" s="55"/>
      <c r="I40" s="41" t="s">
        <v>27</v>
      </c>
      <c r="J40" s="59"/>
      <c r="K40" s="57" t="e">
        <f>VLOOKUP($I40,マスターデータ!$B$2:$C$22,2,FALSE)</f>
        <v>#N/A</v>
      </c>
      <c r="L40" s="280" t="s">
        <v>27</v>
      </c>
      <c r="M40" s="282"/>
      <c r="N40" s="57" t="e">
        <f>VLOOKUP($L40,マスターデータ!$B$2:$C$22,2,FALSE)</f>
        <v>#N/A</v>
      </c>
      <c r="O40" s="231"/>
      <c r="P40" s="208"/>
      <c r="R40" s="223" t="str">
        <f t="shared" si="1"/>
        <v>　　</v>
      </c>
    </row>
    <row r="41" spans="1:18" ht="32.25" customHeight="1">
      <c r="A41" s="42">
        <v>17</v>
      </c>
      <c r="B41" s="297">
        <f t="shared" si="0"/>
        <v>0</v>
      </c>
      <c r="C41" s="58"/>
      <c r="D41" s="38"/>
      <c r="E41" s="39"/>
      <c r="F41" s="38"/>
      <c r="G41" s="39"/>
      <c r="H41" s="55"/>
      <c r="I41" s="41" t="s">
        <v>27</v>
      </c>
      <c r="J41" s="59"/>
      <c r="K41" s="57" t="e">
        <f>VLOOKUP($I41,マスターデータ!$B$2:$C$22,2,FALSE)</f>
        <v>#N/A</v>
      </c>
      <c r="L41" s="280" t="s">
        <v>27</v>
      </c>
      <c r="M41" s="282"/>
      <c r="N41" s="57" t="e">
        <f>VLOOKUP($L41,マスターデータ!$B$2:$C$22,2,FALSE)</f>
        <v>#N/A</v>
      </c>
      <c r="O41" s="231"/>
      <c r="P41" s="208"/>
      <c r="R41" s="223" t="str">
        <f t="shared" si="1"/>
        <v>　　</v>
      </c>
    </row>
    <row r="42" spans="1:18" ht="32.25" customHeight="1">
      <c r="A42" s="42">
        <v>18</v>
      </c>
      <c r="B42" s="297">
        <f t="shared" si="0"/>
        <v>0</v>
      </c>
      <c r="C42" s="58"/>
      <c r="D42" s="38"/>
      <c r="E42" s="39"/>
      <c r="F42" s="38"/>
      <c r="G42" s="39"/>
      <c r="H42" s="55"/>
      <c r="I42" s="41" t="s">
        <v>27</v>
      </c>
      <c r="J42" s="59"/>
      <c r="K42" s="57" t="e">
        <f>VLOOKUP($I42,マスターデータ!$B$2:$C$22,2,FALSE)</f>
        <v>#N/A</v>
      </c>
      <c r="L42" s="280" t="s">
        <v>27</v>
      </c>
      <c r="M42" s="282"/>
      <c r="N42" s="57" t="e">
        <f>VLOOKUP($L42,マスターデータ!$B$2:$C$22,2,FALSE)</f>
        <v>#N/A</v>
      </c>
      <c r="O42" s="231"/>
      <c r="P42" s="208"/>
      <c r="R42" s="223" t="str">
        <f t="shared" si="1"/>
        <v>　　</v>
      </c>
    </row>
    <row r="43" spans="1:18" ht="32.25" customHeight="1">
      <c r="A43" s="42">
        <v>19</v>
      </c>
      <c r="B43" s="297">
        <f t="shared" si="0"/>
        <v>0</v>
      </c>
      <c r="C43" s="58"/>
      <c r="D43" s="38"/>
      <c r="E43" s="39"/>
      <c r="F43" s="38"/>
      <c r="G43" s="39"/>
      <c r="H43" s="55"/>
      <c r="I43" s="41" t="s">
        <v>27</v>
      </c>
      <c r="J43" s="59"/>
      <c r="K43" s="57" t="e">
        <f>VLOOKUP($I43,マスターデータ!$B$2:$C$22,2,FALSE)</f>
        <v>#N/A</v>
      </c>
      <c r="L43" s="280" t="s">
        <v>27</v>
      </c>
      <c r="M43" s="282"/>
      <c r="N43" s="57" t="e">
        <f>VLOOKUP($L43,マスターデータ!$B$2:$C$22,2,FALSE)</f>
        <v>#N/A</v>
      </c>
      <c r="O43" s="231"/>
      <c r="P43" s="208"/>
      <c r="R43" s="223" t="str">
        <f t="shared" si="1"/>
        <v>　　</v>
      </c>
    </row>
    <row r="44" spans="1:18" ht="32.25" customHeight="1">
      <c r="A44" s="42">
        <v>20</v>
      </c>
      <c r="B44" s="297">
        <f t="shared" si="0"/>
        <v>0</v>
      </c>
      <c r="C44" s="58"/>
      <c r="D44" s="38"/>
      <c r="E44" s="39"/>
      <c r="F44" s="38"/>
      <c r="G44" s="39"/>
      <c r="H44" s="55"/>
      <c r="I44" s="41" t="s">
        <v>27</v>
      </c>
      <c r="J44" s="59"/>
      <c r="K44" s="57" t="e">
        <f>VLOOKUP($I44,マスターデータ!$B$2:$C$22,2,FALSE)</f>
        <v>#N/A</v>
      </c>
      <c r="L44" s="280" t="s">
        <v>27</v>
      </c>
      <c r="M44" s="282"/>
      <c r="N44" s="57" t="e">
        <f>VLOOKUP($L44,マスターデータ!$B$2:$C$22,2,FALSE)</f>
        <v>#N/A</v>
      </c>
      <c r="O44" s="231"/>
      <c r="P44" s="208"/>
      <c r="R44" s="223" t="str">
        <f t="shared" si="1"/>
        <v>　　</v>
      </c>
    </row>
    <row r="45" spans="1:18" ht="32.25" customHeight="1">
      <c r="A45" s="42">
        <v>21</v>
      </c>
      <c r="B45" s="297">
        <f t="shared" si="0"/>
        <v>0</v>
      </c>
      <c r="C45" s="58"/>
      <c r="D45" s="38"/>
      <c r="E45" s="39"/>
      <c r="F45" s="38"/>
      <c r="G45" s="39"/>
      <c r="H45" s="55"/>
      <c r="I45" s="41" t="s">
        <v>27</v>
      </c>
      <c r="J45" s="59"/>
      <c r="K45" s="57" t="e">
        <f>VLOOKUP($I45,マスターデータ!$B$2:$C$22,2,FALSE)</f>
        <v>#N/A</v>
      </c>
      <c r="L45" s="280" t="s">
        <v>27</v>
      </c>
      <c r="M45" s="282"/>
      <c r="N45" s="57" t="e">
        <f>VLOOKUP($L45,マスターデータ!$B$2:$C$22,2,FALSE)</f>
        <v>#N/A</v>
      </c>
      <c r="O45" s="231"/>
      <c r="P45" s="208"/>
      <c r="R45" s="223" t="str">
        <f t="shared" si="1"/>
        <v>　　</v>
      </c>
    </row>
    <row r="46" spans="1:18" ht="32.25" customHeight="1">
      <c r="A46" s="42">
        <v>22</v>
      </c>
      <c r="B46" s="297">
        <f t="shared" si="0"/>
        <v>0</v>
      </c>
      <c r="C46" s="58"/>
      <c r="D46" s="38"/>
      <c r="E46" s="39"/>
      <c r="F46" s="38"/>
      <c r="G46" s="39"/>
      <c r="H46" s="55"/>
      <c r="I46" s="41" t="s">
        <v>27</v>
      </c>
      <c r="J46" s="59"/>
      <c r="K46" s="57" t="e">
        <f>VLOOKUP($I46,マスターデータ!$B$2:$C$22,2,FALSE)</f>
        <v>#N/A</v>
      </c>
      <c r="L46" s="280" t="s">
        <v>27</v>
      </c>
      <c r="M46" s="282"/>
      <c r="N46" s="57" t="e">
        <f>VLOOKUP($L46,マスターデータ!$B$2:$C$22,2,FALSE)</f>
        <v>#N/A</v>
      </c>
      <c r="O46" s="231"/>
      <c r="P46" s="208"/>
      <c r="R46" s="223" t="str">
        <f t="shared" si="1"/>
        <v>　　</v>
      </c>
    </row>
    <row r="47" spans="1:18" ht="32.25" customHeight="1">
      <c r="A47" s="42">
        <v>23</v>
      </c>
      <c r="B47" s="297">
        <f t="shared" si="0"/>
        <v>0</v>
      </c>
      <c r="C47" s="58"/>
      <c r="D47" s="38"/>
      <c r="E47" s="39"/>
      <c r="F47" s="38"/>
      <c r="G47" s="39"/>
      <c r="H47" s="55"/>
      <c r="I47" s="41" t="s">
        <v>27</v>
      </c>
      <c r="J47" s="59"/>
      <c r="K47" s="57" t="e">
        <f>VLOOKUP($I47,マスターデータ!$B$2:$C$22,2,FALSE)</f>
        <v>#N/A</v>
      </c>
      <c r="L47" s="280" t="s">
        <v>27</v>
      </c>
      <c r="M47" s="282"/>
      <c r="N47" s="57" t="e">
        <f>VLOOKUP($L47,マスターデータ!$B$2:$C$22,2,FALSE)</f>
        <v>#N/A</v>
      </c>
      <c r="O47" s="231"/>
      <c r="P47" s="208"/>
      <c r="R47" s="223" t="str">
        <f t="shared" si="1"/>
        <v>　　</v>
      </c>
    </row>
    <row r="48" spans="1:18" ht="32.25" customHeight="1">
      <c r="A48" s="42">
        <v>24</v>
      </c>
      <c r="B48" s="297">
        <f t="shared" si="0"/>
        <v>0</v>
      </c>
      <c r="C48" s="58"/>
      <c r="D48" s="38"/>
      <c r="E48" s="39"/>
      <c r="F48" s="38"/>
      <c r="G48" s="39"/>
      <c r="H48" s="55"/>
      <c r="I48" s="41" t="s">
        <v>27</v>
      </c>
      <c r="J48" s="59"/>
      <c r="K48" s="57" t="e">
        <f>VLOOKUP($I48,マスターデータ!$B$2:$C$22,2,FALSE)</f>
        <v>#N/A</v>
      </c>
      <c r="L48" s="280" t="s">
        <v>27</v>
      </c>
      <c r="M48" s="282"/>
      <c r="N48" s="57" t="e">
        <f>VLOOKUP($L48,マスターデータ!$B$2:$C$22,2,FALSE)</f>
        <v>#N/A</v>
      </c>
      <c r="O48" s="231"/>
      <c r="P48" s="208"/>
      <c r="R48" s="223" t="str">
        <f t="shared" si="1"/>
        <v>　　</v>
      </c>
    </row>
    <row r="49" spans="1:19" ht="32.25" customHeight="1">
      <c r="A49" s="42">
        <v>25</v>
      </c>
      <c r="B49" s="297">
        <f t="shared" si="0"/>
        <v>0</v>
      </c>
      <c r="C49" s="58"/>
      <c r="D49" s="38"/>
      <c r="E49" s="39"/>
      <c r="F49" s="38"/>
      <c r="G49" s="39"/>
      <c r="H49" s="55"/>
      <c r="I49" s="41" t="s">
        <v>27</v>
      </c>
      <c r="J49" s="59"/>
      <c r="K49" s="57" t="e">
        <f>VLOOKUP($I49,マスターデータ!$B$2:$C$22,2,FALSE)</f>
        <v>#N/A</v>
      </c>
      <c r="L49" s="280" t="s">
        <v>27</v>
      </c>
      <c r="M49" s="282"/>
      <c r="N49" s="57" t="e">
        <f>VLOOKUP($L49,マスターデータ!$B$2:$C$22,2,FALSE)</f>
        <v>#N/A</v>
      </c>
      <c r="O49" s="231"/>
      <c r="P49" s="208"/>
      <c r="R49" s="223" t="str">
        <f t="shared" si="1"/>
        <v>　　</v>
      </c>
    </row>
    <row r="50" spans="1:19" ht="32.25" customHeight="1">
      <c r="A50" s="42">
        <v>26</v>
      </c>
      <c r="B50" s="297">
        <f t="shared" si="0"/>
        <v>0</v>
      </c>
      <c r="C50" s="58"/>
      <c r="D50" s="38"/>
      <c r="E50" s="39"/>
      <c r="F50" s="38"/>
      <c r="G50" s="39"/>
      <c r="H50" s="55"/>
      <c r="I50" s="41" t="s">
        <v>27</v>
      </c>
      <c r="J50" s="59"/>
      <c r="K50" s="57" t="e">
        <f>VLOOKUP($I50,マスターデータ!$B$2:$C$22,2,FALSE)</f>
        <v>#N/A</v>
      </c>
      <c r="L50" s="280" t="s">
        <v>27</v>
      </c>
      <c r="M50" s="282"/>
      <c r="N50" s="57" t="e">
        <f>VLOOKUP($L50,マスターデータ!$B$2:$C$22,2,FALSE)</f>
        <v>#N/A</v>
      </c>
      <c r="O50" s="231"/>
      <c r="P50" s="208"/>
      <c r="R50" s="223" t="str">
        <f t="shared" si="1"/>
        <v>　　</v>
      </c>
    </row>
    <row r="51" spans="1:19" ht="32.25" customHeight="1">
      <c r="A51" s="42">
        <v>27</v>
      </c>
      <c r="B51" s="297">
        <f t="shared" si="0"/>
        <v>0</v>
      </c>
      <c r="C51" s="58"/>
      <c r="D51" s="38"/>
      <c r="E51" s="39"/>
      <c r="F51" s="38"/>
      <c r="G51" s="39"/>
      <c r="H51" s="55"/>
      <c r="I51" s="41" t="s">
        <v>27</v>
      </c>
      <c r="J51" s="59"/>
      <c r="K51" s="57" t="e">
        <f>VLOOKUP($I51,マスターデータ!$B$2:$C$22,2,FALSE)</f>
        <v>#N/A</v>
      </c>
      <c r="L51" s="280" t="s">
        <v>27</v>
      </c>
      <c r="M51" s="282"/>
      <c r="N51" s="57" t="e">
        <f>VLOOKUP($L51,マスターデータ!$B$2:$C$22,2,FALSE)</f>
        <v>#N/A</v>
      </c>
      <c r="O51" s="231"/>
      <c r="P51" s="208"/>
      <c r="R51" s="223" t="str">
        <f t="shared" si="1"/>
        <v>　　</v>
      </c>
    </row>
    <row r="52" spans="1:19" ht="32.25" customHeight="1">
      <c r="A52" s="42">
        <v>28</v>
      </c>
      <c r="B52" s="297">
        <f t="shared" si="0"/>
        <v>0</v>
      </c>
      <c r="C52" s="58"/>
      <c r="D52" s="38"/>
      <c r="E52" s="39"/>
      <c r="F52" s="38"/>
      <c r="G52" s="39"/>
      <c r="H52" s="55"/>
      <c r="I52" s="41" t="s">
        <v>27</v>
      </c>
      <c r="J52" s="59"/>
      <c r="K52" s="57" t="e">
        <f>VLOOKUP($I52,マスターデータ!$B$2:$C$22,2,FALSE)</f>
        <v>#N/A</v>
      </c>
      <c r="L52" s="280" t="s">
        <v>27</v>
      </c>
      <c r="M52" s="282"/>
      <c r="N52" s="57" t="e">
        <f>VLOOKUP($L52,マスターデータ!$B$2:$C$22,2,FALSE)</f>
        <v>#N/A</v>
      </c>
      <c r="O52" s="231"/>
      <c r="P52" s="208"/>
      <c r="R52" s="223" t="str">
        <f t="shared" si="1"/>
        <v>　　</v>
      </c>
    </row>
    <row r="53" spans="1:19" ht="32.25" customHeight="1">
      <c r="A53" s="42">
        <v>29</v>
      </c>
      <c r="B53" s="297">
        <f t="shared" si="0"/>
        <v>0</v>
      </c>
      <c r="C53" s="58"/>
      <c r="D53" s="38"/>
      <c r="E53" s="39"/>
      <c r="F53" s="38"/>
      <c r="G53" s="39"/>
      <c r="H53" s="55"/>
      <c r="I53" s="41" t="s">
        <v>27</v>
      </c>
      <c r="J53" s="59"/>
      <c r="K53" s="57" t="e">
        <f>VLOOKUP($I53,マスターデータ!$B$2:$C$22,2,FALSE)</f>
        <v>#N/A</v>
      </c>
      <c r="L53" s="283" t="s">
        <v>27</v>
      </c>
      <c r="M53" s="282"/>
      <c r="N53" s="57" t="e">
        <f>VLOOKUP($L53,マスターデータ!$B$2:$C$22,2,FALSE)</f>
        <v>#N/A</v>
      </c>
      <c r="O53" s="231"/>
      <c r="P53" s="208"/>
      <c r="R53" s="223" t="str">
        <f t="shared" si="1"/>
        <v>　　</v>
      </c>
    </row>
    <row r="54" spans="1:19" ht="32.25" customHeight="1" thickBot="1">
      <c r="A54" s="43">
        <v>30</v>
      </c>
      <c r="B54" s="297">
        <f t="shared" si="0"/>
        <v>0</v>
      </c>
      <c r="C54" s="60"/>
      <c r="D54" s="44"/>
      <c r="E54" s="45"/>
      <c r="F54" s="46"/>
      <c r="G54" s="45"/>
      <c r="H54" s="61"/>
      <c r="I54" s="47" t="s">
        <v>27</v>
      </c>
      <c r="J54" s="62"/>
      <c r="K54" s="57" t="e">
        <f>VLOOKUP($I54,マスターデータ!$B$2:$C$22,2,FALSE)</f>
        <v>#N/A</v>
      </c>
      <c r="L54" s="47" t="s">
        <v>27</v>
      </c>
      <c r="M54" s="284"/>
      <c r="N54" s="57" t="e">
        <f>VLOOKUP($L54,マスターデータ!$B$2:$C$22,2,FALSE)</f>
        <v>#N/A</v>
      </c>
      <c r="O54" s="232"/>
      <c r="P54" s="209"/>
      <c r="R54" s="223" t="str">
        <f t="shared" si="1"/>
        <v>　　</v>
      </c>
    </row>
    <row r="55" spans="1:19" ht="32.25" customHeight="1">
      <c r="A55" s="37">
        <v>31</v>
      </c>
      <c r="B55" s="297">
        <f t="shared" si="0"/>
        <v>0</v>
      </c>
      <c r="C55" s="95"/>
      <c r="D55" s="50"/>
      <c r="E55" s="40"/>
      <c r="F55" s="50"/>
      <c r="G55" s="40"/>
      <c r="H55" s="55"/>
      <c r="I55" s="41" t="s">
        <v>27</v>
      </c>
      <c r="J55" s="56"/>
      <c r="K55" s="57" t="e">
        <f>VLOOKUP($I55,マスターデータ!$B$2:$C$22,2,FALSE)</f>
        <v>#N/A</v>
      </c>
      <c r="L55" s="41" t="s">
        <v>27</v>
      </c>
      <c r="M55" s="282"/>
      <c r="N55" s="57" t="e">
        <f>VLOOKUP($L55,マスターデータ!$B$2:$C$22,2,FALSE)</f>
        <v>#N/A</v>
      </c>
      <c r="O55" s="233"/>
      <c r="P55" s="210"/>
      <c r="R55" s="223" t="str">
        <f t="shared" si="1"/>
        <v>　　</v>
      </c>
      <c r="S55" s="36" t="s">
        <v>28</v>
      </c>
    </row>
    <row r="56" spans="1:19" ht="32.25" customHeight="1">
      <c r="A56" s="42">
        <v>32</v>
      </c>
      <c r="B56" s="297">
        <f t="shared" si="0"/>
        <v>0</v>
      </c>
      <c r="C56" s="58"/>
      <c r="D56" s="38"/>
      <c r="E56" s="39"/>
      <c r="F56" s="38"/>
      <c r="G56" s="39"/>
      <c r="H56" s="55"/>
      <c r="I56" s="41" t="s">
        <v>27</v>
      </c>
      <c r="J56" s="59"/>
      <c r="K56" s="57" t="e">
        <f>VLOOKUP($I56,マスターデータ!$B$2:$C$22,2,FALSE)</f>
        <v>#N/A</v>
      </c>
      <c r="L56" s="280" t="s">
        <v>27</v>
      </c>
      <c r="M56" s="282"/>
      <c r="N56" s="57" t="e">
        <f>VLOOKUP($L56,マスターデータ!$B$2:$C$22,2,FALSE)</f>
        <v>#N/A</v>
      </c>
      <c r="O56" s="231"/>
      <c r="P56" s="208"/>
      <c r="R56" s="223" t="str">
        <f t="shared" si="1"/>
        <v>　　</v>
      </c>
      <c r="S56" s="36" t="s">
        <v>28</v>
      </c>
    </row>
    <row r="57" spans="1:19" ht="32.25" customHeight="1">
      <c r="A57" s="42">
        <v>33</v>
      </c>
      <c r="B57" s="297">
        <f t="shared" si="0"/>
        <v>0</v>
      </c>
      <c r="C57" s="58"/>
      <c r="D57" s="38"/>
      <c r="E57" s="39"/>
      <c r="F57" s="38"/>
      <c r="G57" s="39"/>
      <c r="H57" s="55"/>
      <c r="I57" s="41" t="s">
        <v>27</v>
      </c>
      <c r="J57" s="59"/>
      <c r="K57" s="57" t="e">
        <f>VLOOKUP($I57,マスターデータ!$B$2:$C$22,2,FALSE)</f>
        <v>#N/A</v>
      </c>
      <c r="L57" s="280" t="s">
        <v>27</v>
      </c>
      <c r="M57" s="282"/>
      <c r="N57" s="57" t="e">
        <f>VLOOKUP($L57,マスターデータ!$B$2:$C$22,2,FALSE)</f>
        <v>#N/A</v>
      </c>
      <c r="O57" s="231"/>
      <c r="P57" s="208"/>
      <c r="R57" s="223" t="str">
        <f t="shared" si="1"/>
        <v>　　</v>
      </c>
      <c r="S57" s="36" t="s">
        <v>28</v>
      </c>
    </row>
    <row r="58" spans="1:19" ht="32.25" customHeight="1">
      <c r="A58" s="42">
        <v>34</v>
      </c>
      <c r="B58" s="297">
        <f t="shared" si="0"/>
        <v>0</v>
      </c>
      <c r="C58" s="58"/>
      <c r="D58" s="38"/>
      <c r="E58" s="39"/>
      <c r="F58" s="38"/>
      <c r="G58" s="39"/>
      <c r="H58" s="55"/>
      <c r="I58" s="41" t="s">
        <v>27</v>
      </c>
      <c r="J58" s="59"/>
      <c r="K58" s="57" t="e">
        <f>VLOOKUP($I58,マスターデータ!$B$2:$C$22,2,FALSE)</f>
        <v>#N/A</v>
      </c>
      <c r="L58" s="280" t="s">
        <v>27</v>
      </c>
      <c r="M58" s="282"/>
      <c r="N58" s="57" t="e">
        <f>VLOOKUP($L58,マスターデータ!$B$2:$C$22,2,FALSE)</f>
        <v>#N/A</v>
      </c>
      <c r="O58" s="231"/>
      <c r="P58" s="208"/>
      <c r="R58" s="223" t="str">
        <f t="shared" si="1"/>
        <v>　　</v>
      </c>
      <c r="S58" s="36" t="s">
        <v>28</v>
      </c>
    </row>
    <row r="59" spans="1:19" ht="32.25" customHeight="1">
      <c r="A59" s="42">
        <v>35</v>
      </c>
      <c r="B59" s="297">
        <f t="shared" si="0"/>
        <v>0</v>
      </c>
      <c r="C59" s="58"/>
      <c r="D59" s="38"/>
      <c r="E59" s="39"/>
      <c r="F59" s="38"/>
      <c r="G59" s="39"/>
      <c r="H59" s="55"/>
      <c r="I59" s="41" t="s">
        <v>27</v>
      </c>
      <c r="J59" s="59"/>
      <c r="K59" s="57" t="e">
        <f>VLOOKUP($I59,マスターデータ!$B$2:$C$22,2,FALSE)</f>
        <v>#N/A</v>
      </c>
      <c r="L59" s="280" t="s">
        <v>27</v>
      </c>
      <c r="M59" s="282"/>
      <c r="N59" s="57" t="e">
        <f>VLOOKUP($L59,マスターデータ!$B$2:$C$22,2,FALSE)</f>
        <v>#N/A</v>
      </c>
      <c r="O59" s="231"/>
      <c r="P59" s="208"/>
      <c r="R59" s="223" t="str">
        <f t="shared" si="1"/>
        <v>　　</v>
      </c>
      <c r="S59" s="36" t="s">
        <v>28</v>
      </c>
    </row>
    <row r="60" spans="1:19" ht="32.25" customHeight="1">
      <c r="A60" s="42">
        <v>36</v>
      </c>
      <c r="B60" s="297">
        <f t="shared" si="0"/>
        <v>0</v>
      </c>
      <c r="C60" s="58"/>
      <c r="D60" s="38"/>
      <c r="E60" s="39"/>
      <c r="F60" s="38"/>
      <c r="G60" s="39"/>
      <c r="H60" s="55"/>
      <c r="I60" s="41" t="s">
        <v>27</v>
      </c>
      <c r="J60" s="59"/>
      <c r="K60" s="57" t="e">
        <f>VLOOKUP($I60,マスターデータ!$B$2:$C$22,2,FALSE)</f>
        <v>#N/A</v>
      </c>
      <c r="L60" s="280" t="s">
        <v>27</v>
      </c>
      <c r="M60" s="282"/>
      <c r="N60" s="57" t="e">
        <f>VLOOKUP($L60,マスターデータ!$B$2:$C$22,2,FALSE)</f>
        <v>#N/A</v>
      </c>
      <c r="O60" s="231"/>
      <c r="P60" s="208"/>
      <c r="R60" s="223" t="str">
        <f t="shared" si="1"/>
        <v>　　</v>
      </c>
      <c r="S60" s="24" t="s">
        <v>28</v>
      </c>
    </row>
    <row r="61" spans="1:19" ht="32.25" customHeight="1">
      <c r="A61" s="42">
        <v>37</v>
      </c>
      <c r="B61" s="297">
        <f t="shared" si="0"/>
        <v>0</v>
      </c>
      <c r="C61" s="58"/>
      <c r="D61" s="38"/>
      <c r="E61" s="39"/>
      <c r="F61" s="38"/>
      <c r="G61" s="39"/>
      <c r="H61" s="55"/>
      <c r="I61" s="41" t="s">
        <v>27</v>
      </c>
      <c r="J61" s="59"/>
      <c r="K61" s="57" t="e">
        <f>VLOOKUP($I61,マスターデータ!$B$2:$C$22,2,FALSE)</f>
        <v>#N/A</v>
      </c>
      <c r="L61" s="280" t="s">
        <v>27</v>
      </c>
      <c r="M61" s="282"/>
      <c r="N61" s="57" t="e">
        <f>VLOOKUP($L61,マスターデータ!$B$2:$C$22,2,FALSE)</f>
        <v>#N/A</v>
      </c>
      <c r="O61" s="231"/>
      <c r="P61" s="208"/>
      <c r="R61" s="223" t="str">
        <f t="shared" si="1"/>
        <v>　　</v>
      </c>
    </row>
    <row r="62" spans="1:19" ht="32.25" customHeight="1">
      <c r="A62" s="42">
        <v>38</v>
      </c>
      <c r="B62" s="297">
        <f t="shared" si="0"/>
        <v>0</v>
      </c>
      <c r="C62" s="58"/>
      <c r="D62" s="38"/>
      <c r="E62" s="39"/>
      <c r="F62" s="38"/>
      <c r="G62" s="39"/>
      <c r="H62" s="55"/>
      <c r="I62" s="41" t="s">
        <v>27</v>
      </c>
      <c r="J62" s="59"/>
      <c r="K62" s="57" t="e">
        <f>VLOOKUP($I62,マスターデータ!$B$2:$C$22,2,FALSE)</f>
        <v>#N/A</v>
      </c>
      <c r="L62" s="280" t="s">
        <v>27</v>
      </c>
      <c r="M62" s="282"/>
      <c r="N62" s="57" t="e">
        <f>VLOOKUP($L62,マスターデータ!$B$2:$C$22,2,FALSE)</f>
        <v>#N/A</v>
      </c>
      <c r="O62" s="231"/>
      <c r="P62" s="208"/>
      <c r="Q62" s="27"/>
      <c r="R62" s="223" t="str">
        <f t="shared" si="1"/>
        <v>　　</v>
      </c>
    </row>
    <row r="63" spans="1:19" ht="32.25" customHeight="1">
      <c r="A63" s="42">
        <v>39</v>
      </c>
      <c r="B63" s="297">
        <f t="shared" si="0"/>
        <v>0</v>
      </c>
      <c r="C63" s="58"/>
      <c r="D63" s="38"/>
      <c r="E63" s="39"/>
      <c r="F63" s="38"/>
      <c r="G63" s="39"/>
      <c r="H63" s="55"/>
      <c r="I63" s="41" t="s">
        <v>27</v>
      </c>
      <c r="J63" s="59"/>
      <c r="K63" s="57" t="e">
        <f>VLOOKUP($I63,マスターデータ!$B$2:$C$22,2,FALSE)</f>
        <v>#N/A</v>
      </c>
      <c r="L63" s="280" t="s">
        <v>27</v>
      </c>
      <c r="M63" s="282"/>
      <c r="N63" s="57" t="e">
        <f>VLOOKUP($L63,マスターデータ!$B$2:$C$22,2,FALSE)</f>
        <v>#N/A</v>
      </c>
      <c r="O63" s="231"/>
      <c r="P63" s="208"/>
      <c r="R63" s="223" t="str">
        <f t="shared" si="1"/>
        <v>　　</v>
      </c>
    </row>
    <row r="64" spans="1:19" ht="32.25" customHeight="1">
      <c r="A64" s="42">
        <v>40</v>
      </c>
      <c r="B64" s="297">
        <f t="shared" si="0"/>
        <v>0</v>
      </c>
      <c r="C64" s="58"/>
      <c r="D64" s="38"/>
      <c r="E64" s="39"/>
      <c r="F64" s="38"/>
      <c r="G64" s="39"/>
      <c r="H64" s="55"/>
      <c r="I64" s="41" t="s">
        <v>27</v>
      </c>
      <c r="J64" s="59"/>
      <c r="K64" s="57" t="e">
        <f>VLOOKUP($I64,マスターデータ!$B$2:$C$22,2,FALSE)</f>
        <v>#N/A</v>
      </c>
      <c r="L64" s="280" t="s">
        <v>27</v>
      </c>
      <c r="M64" s="282"/>
      <c r="N64" s="57" t="e">
        <f>VLOOKUP($L64,マスターデータ!$B$2:$C$22,2,FALSE)</f>
        <v>#N/A</v>
      </c>
      <c r="O64" s="231"/>
      <c r="P64" s="208"/>
      <c r="R64" s="223" t="str">
        <f t="shared" si="1"/>
        <v>　　</v>
      </c>
    </row>
    <row r="65" spans="1:18" ht="32.25" customHeight="1">
      <c r="A65" s="42">
        <v>41</v>
      </c>
      <c r="B65" s="297">
        <f t="shared" si="0"/>
        <v>0</v>
      </c>
      <c r="C65" s="58"/>
      <c r="D65" s="38"/>
      <c r="E65" s="39"/>
      <c r="F65" s="38"/>
      <c r="G65" s="39"/>
      <c r="H65" s="55"/>
      <c r="I65" s="41" t="s">
        <v>27</v>
      </c>
      <c r="J65" s="59"/>
      <c r="K65" s="57" t="e">
        <f>VLOOKUP($I65,マスターデータ!$B$2:$C$22,2,FALSE)</f>
        <v>#N/A</v>
      </c>
      <c r="L65" s="280" t="s">
        <v>27</v>
      </c>
      <c r="M65" s="282"/>
      <c r="N65" s="57" t="e">
        <f>VLOOKUP($L65,マスターデータ!$B$2:$C$22,2,FALSE)</f>
        <v>#N/A</v>
      </c>
      <c r="O65" s="231"/>
      <c r="P65" s="208"/>
      <c r="R65" s="223" t="str">
        <f t="shared" si="1"/>
        <v>　　</v>
      </c>
    </row>
    <row r="66" spans="1:18" ht="32.25" customHeight="1">
      <c r="A66" s="42">
        <v>42</v>
      </c>
      <c r="B66" s="297">
        <f t="shared" si="0"/>
        <v>0</v>
      </c>
      <c r="C66" s="58"/>
      <c r="D66" s="38"/>
      <c r="E66" s="39"/>
      <c r="F66" s="38"/>
      <c r="G66" s="39"/>
      <c r="H66" s="55"/>
      <c r="I66" s="41" t="s">
        <v>27</v>
      </c>
      <c r="J66" s="59"/>
      <c r="K66" s="57" t="e">
        <f>VLOOKUP($I66,マスターデータ!$B$2:$C$22,2,FALSE)</f>
        <v>#N/A</v>
      </c>
      <c r="L66" s="280" t="s">
        <v>27</v>
      </c>
      <c r="M66" s="282"/>
      <c r="N66" s="57" t="e">
        <f>VLOOKUP($L66,マスターデータ!$B$2:$C$22,2,FALSE)</f>
        <v>#N/A</v>
      </c>
      <c r="O66" s="231"/>
      <c r="P66" s="208"/>
      <c r="R66" s="223" t="str">
        <f t="shared" si="1"/>
        <v>　　</v>
      </c>
    </row>
    <row r="67" spans="1:18" ht="32.25" customHeight="1">
      <c r="A67" s="42">
        <v>43</v>
      </c>
      <c r="B67" s="297">
        <f t="shared" si="0"/>
        <v>0</v>
      </c>
      <c r="C67" s="58"/>
      <c r="D67" s="38"/>
      <c r="E67" s="39"/>
      <c r="F67" s="38"/>
      <c r="G67" s="39"/>
      <c r="H67" s="55"/>
      <c r="I67" s="41" t="s">
        <v>27</v>
      </c>
      <c r="J67" s="59"/>
      <c r="K67" s="57" t="e">
        <f>VLOOKUP($I67,マスターデータ!$B$2:$C$22,2,FALSE)</f>
        <v>#N/A</v>
      </c>
      <c r="L67" s="280" t="s">
        <v>27</v>
      </c>
      <c r="M67" s="282"/>
      <c r="N67" s="57" t="e">
        <f>VLOOKUP($L67,マスターデータ!$B$2:$C$22,2,FALSE)</f>
        <v>#N/A</v>
      </c>
      <c r="O67" s="231"/>
      <c r="P67" s="208"/>
      <c r="R67" s="223" t="str">
        <f t="shared" si="1"/>
        <v>　　</v>
      </c>
    </row>
    <row r="68" spans="1:18" ht="32.25" customHeight="1">
      <c r="A68" s="42">
        <v>44</v>
      </c>
      <c r="B68" s="297">
        <f t="shared" si="0"/>
        <v>0</v>
      </c>
      <c r="C68" s="58"/>
      <c r="D68" s="38"/>
      <c r="E68" s="39"/>
      <c r="F68" s="38"/>
      <c r="G68" s="39"/>
      <c r="H68" s="55"/>
      <c r="I68" s="41" t="s">
        <v>27</v>
      </c>
      <c r="J68" s="59"/>
      <c r="K68" s="57" t="e">
        <f>VLOOKUP($I68,マスターデータ!$B$2:$C$22,2,FALSE)</f>
        <v>#N/A</v>
      </c>
      <c r="L68" s="280" t="s">
        <v>27</v>
      </c>
      <c r="M68" s="282"/>
      <c r="N68" s="57" t="e">
        <f>VLOOKUP($L68,マスターデータ!$B$2:$C$22,2,FALSE)</f>
        <v>#N/A</v>
      </c>
      <c r="O68" s="231"/>
      <c r="P68" s="208"/>
      <c r="R68" s="223" t="str">
        <f t="shared" si="1"/>
        <v>　　</v>
      </c>
    </row>
    <row r="69" spans="1:18" ht="32.25" customHeight="1">
      <c r="A69" s="42">
        <v>45</v>
      </c>
      <c r="B69" s="297">
        <f t="shared" si="0"/>
        <v>0</v>
      </c>
      <c r="C69" s="58"/>
      <c r="D69" s="38"/>
      <c r="E69" s="39"/>
      <c r="F69" s="38"/>
      <c r="G69" s="39"/>
      <c r="H69" s="55"/>
      <c r="I69" s="41" t="s">
        <v>27</v>
      </c>
      <c r="J69" s="59"/>
      <c r="K69" s="57" t="e">
        <f>VLOOKUP($I69,マスターデータ!$B$2:$C$22,2,FALSE)</f>
        <v>#N/A</v>
      </c>
      <c r="L69" s="280" t="s">
        <v>27</v>
      </c>
      <c r="M69" s="282"/>
      <c r="N69" s="57" t="e">
        <f>VLOOKUP($L69,マスターデータ!$B$2:$C$22,2,FALSE)</f>
        <v>#N/A</v>
      </c>
      <c r="O69" s="231"/>
      <c r="P69" s="208"/>
      <c r="R69" s="223" t="str">
        <f t="shared" si="1"/>
        <v>　　</v>
      </c>
    </row>
    <row r="70" spans="1:18" ht="32.25" customHeight="1">
      <c r="A70" s="42">
        <v>46</v>
      </c>
      <c r="B70" s="297">
        <f t="shared" si="0"/>
        <v>0</v>
      </c>
      <c r="C70" s="58"/>
      <c r="D70" s="38"/>
      <c r="E70" s="39"/>
      <c r="F70" s="38"/>
      <c r="G70" s="39"/>
      <c r="H70" s="55"/>
      <c r="I70" s="41" t="s">
        <v>27</v>
      </c>
      <c r="J70" s="59"/>
      <c r="K70" s="57" t="e">
        <f>VLOOKUP($I70,マスターデータ!$B$2:$C$22,2,FALSE)</f>
        <v>#N/A</v>
      </c>
      <c r="L70" s="280" t="s">
        <v>27</v>
      </c>
      <c r="M70" s="282"/>
      <c r="N70" s="57" t="e">
        <f>VLOOKUP($L70,マスターデータ!$B$2:$C$22,2,FALSE)</f>
        <v>#N/A</v>
      </c>
      <c r="O70" s="231"/>
      <c r="P70" s="208"/>
      <c r="R70" s="223" t="str">
        <f t="shared" si="1"/>
        <v>　　</v>
      </c>
    </row>
    <row r="71" spans="1:18" ht="32.25" customHeight="1">
      <c r="A71" s="42">
        <v>47</v>
      </c>
      <c r="B71" s="297">
        <f t="shared" si="0"/>
        <v>0</v>
      </c>
      <c r="C71" s="58"/>
      <c r="D71" s="38"/>
      <c r="E71" s="39"/>
      <c r="F71" s="38"/>
      <c r="G71" s="39"/>
      <c r="H71" s="55"/>
      <c r="I71" s="41" t="s">
        <v>27</v>
      </c>
      <c r="J71" s="59"/>
      <c r="K71" s="57" t="e">
        <f>VLOOKUP($I71,マスターデータ!$B$2:$C$22,2,FALSE)</f>
        <v>#N/A</v>
      </c>
      <c r="L71" s="280" t="s">
        <v>27</v>
      </c>
      <c r="M71" s="282"/>
      <c r="N71" s="57" t="e">
        <f>VLOOKUP($L71,マスターデータ!$B$2:$C$22,2,FALSE)</f>
        <v>#N/A</v>
      </c>
      <c r="O71" s="231"/>
      <c r="P71" s="208"/>
      <c r="R71" s="223" t="str">
        <f t="shared" si="1"/>
        <v>　　</v>
      </c>
    </row>
    <row r="72" spans="1:18" ht="32.25" customHeight="1">
      <c r="A72" s="42">
        <v>48</v>
      </c>
      <c r="B72" s="297">
        <f t="shared" si="0"/>
        <v>0</v>
      </c>
      <c r="C72" s="58"/>
      <c r="D72" s="38"/>
      <c r="E72" s="39"/>
      <c r="F72" s="38"/>
      <c r="G72" s="39"/>
      <c r="H72" s="55"/>
      <c r="I72" s="41" t="s">
        <v>27</v>
      </c>
      <c r="J72" s="59"/>
      <c r="K72" s="57" t="e">
        <f>VLOOKUP($I72,マスターデータ!$B$2:$C$22,2,FALSE)</f>
        <v>#N/A</v>
      </c>
      <c r="L72" s="280" t="s">
        <v>27</v>
      </c>
      <c r="M72" s="282"/>
      <c r="N72" s="57" t="e">
        <f>VLOOKUP($L72,マスターデータ!$B$2:$C$22,2,FALSE)</f>
        <v>#N/A</v>
      </c>
      <c r="O72" s="231"/>
      <c r="P72" s="208"/>
      <c r="R72" s="223" t="str">
        <f t="shared" si="1"/>
        <v>　　</v>
      </c>
    </row>
    <row r="73" spans="1:18" ht="32.25" customHeight="1">
      <c r="A73" s="42">
        <v>49</v>
      </c>
      <c r="B73" s="297">
        <f t="shared" si="0"/>
        <v>0</v>
      </c>
      <c r="C73" s="58"/>
      <c r="D73" s="38"/>
      <c r="E73" s="39"/>
      <c r="F73" s="38"/>
      <c r="G73" s="39"/>
      <c r="H73" s="55"/>
      <c r="I73" s="41" t="s">
        <v>27</v>
      </c>
      <c r="J73" s="59"/>
      <c r="K73" s="57" t="e">
        <f>VLOOKUP($I73,マスターデータ!$B$2:$C$22,2,FALSE)</f>
        <v>#N/A</v>
      </c>
      <c r="L73" s="280" t="s">
        <v>27</v>
      </c>
      <c r="M73" s="282"/>
      <c r="N73" s="57" t="e">
        <f>VLOOKUP($L73,マスターデータ!$B$2:$C$22,2,FALSE)</f>
        <v>#N/A</v>
      </c>
      <c r="O73" s="231"/>
      <c r="P73" s="208"/>
      <c r="R73" s="223" t="str">
        <f t="shared" si="1"/>
        <v>　　</v>
      </c>
    </row>
    <row r="74" spans="1:18" ht="32.25" customHeight="1">
      <c r="A74" s="42">
        <v>50</v>
      </c>
      <c r="B74" s="297">
        <f t="shared" si="0"/>
        <v>0</v>
      </c>
      <c r="C74" s="58"/>
      <c r="D74" s="38"/>
      <c r="E74" s="39"/>
      <c r="F74" s="38"/>
      <c r="G74" s="39"/>
      <c r="H74" s="55"/>
      <c r="I74" s="41" t="s">
        <v>27</v>
      </c>
      <c r="J74" s="59"/>
      <c r="K74" s="57" t="e">
        <f>VLOOKUP($I74,マスターデータ!$B$2:$C$22,2,FALSE)</f>
        <v>#N/A</v>
      </c>
      <c r="L74" s="280" t="s">
        <v>27</v>
      </c>
      <c r="M74" s="282"/>
      <c r="N74" s="57" t="e">
        <f>VLOOKUP($L74,マスターデータ!$B$2:$C$22,2,FALSE)</f>
        <v>#N/A</v>
      </c>
      <c r="O74" s="231"/>
      <c r="P74" s="208"/>
      <c r="R74" s="223" t="str">
        <f t="shared" si="1"/>
        <v>　　</v>
      </c>
    </row>
    <row r="75" spans="1:18" ht="32.25" customHeight="1">
      <c r="A75" s="42">
        <v>51</v>
      </c>
      <c r="B75" s="297">
        <f t="shared" si="0"/>
        <v>0</v>
      </c>
      <c r="C75" s="58"/>
      <c r="D75" s="38"/>
      <c r="E75" s="39"/>
      <c r="F75" s="38"/>
      <c r="G75" s="39"/>
      <c r="H75" s="55"/>
      <c r="I75" s="41"/>
      <c r="J75" s="59"/>
      <c r="K75" s="57" t="e">
        <f>VLOOKUP($I75,マスターデータ!$B$2:$C$22,2,FALSE)</f>
        <v>#N/A</v>
      </c>
      <c r="L75" s="280" t="s">
        <v>27</v>
      </c>
      <c r="M75" s="282"/>
      <c r="N75" s="57" t="e">
        <f>VLOOKUP($L75,マスターデータ!$B$2:$C$22,2,FALSE)</f>
        <v>#N/A</v>
      </c>
      <c r="O75" s="231"/>
      <c r="P75" s="208"/>
      <c r="R75" s="223" t="str">
        <f t="shared" si="1"/>
        <v>　　</v>
      </c>
    </row>
    <row r="76" spans="1:18" ht="32.25" customHeight="1">
      <c r="A76" s="42">
        <v>52</v>
      </c>
      <c r="B76" s="297">
        <f t="shared" si="0"/>
        <v>0</v>
      </c>
      <c r="C76" s="58"/>
      <c r="D76" s="38"/>
      <c r="E76" s="39"/>
      <c r="F76" s="38"/>
      <c r="G76" s="39"/>
      <c r="H76" s="55"/>
      <c r="I76" s="41" t="s">
        <v>27</v>
      </c>
      <c r="J76" s="59"/>
      <c r="K76" s="57" t="e">
        <f>VLOOKUP($I76,マスターデータ!$B$2:$C$22,2,FALSE)</f>
        <v>#N/A</v>
      </c>
      <c r="L76" s="280" t="s">
        <v>27</v>
      </c>
      <c r="M76" s="282"/>
      <c r="N76" s="57" t="e">
        <f>VLOOKUP($L76,マスターデータ!$B$2:$C$22,2,FALSE)</f>
        <v>#N/A</v>
      </c>
      <c r="O76" s="231"/>
      <c r="P76" s="208"/>
      <c r="R76" s="223" t="str">
        <f t="shared" si="1"/>
        <v>　　</v>
      </c>
    </row>
    <row r="77" spans="1:18" ht="32.25" customHeight="1">
      <c r="A77" s="42">
        <v>53</v>
      </c>
      <c r="B77" s="297">
        <f t="shared" si="0"/>
        <v>0</v>
      </c>
      <c r="C77" s="58"/>
      <c r="D77" s="38"/>
      <c r="E77" s="39"/>
      <c r="F77" s="38"/>
      <c r="G77" s="39"/>
      <c r="H77" s="55"/>
      <c r="I77" s="41" t="s">
        <v>27</v>
      </c>
      <c r="J77" s="59"/>
      <c r="K77" s="57" t="e">
        <f>VLOOKUP($I77,マスターデータ!$B$2:$C$22,2,FALSE)</f>
        <v>#N/A</v>
      </c>
      <c r="L77" s="280" t="s">
        <v>27</v>
      </c>
      <c r="M77" s="282"/>
      <c r="N77" s="57" t="e">
        <f>VLOOKUP($L77,マスターデータ!$B$2:$C$22,2,FALSE)</f>
        <v>#N/A</v>
      </c>
      <c r="O77" s="231"/>
      <c r="P77" s="208"/>
      <c r="R77" s="223" t="str">
        <f t="shared" si="1"/>
        <v>　　</v>
      </c>
    </row>
    <row r="78" spans="1:18" ht="32.25" customHeight="1">
      <c r="A78" s="42">
        <v>54</v>
      </c>
      <c r="B78" s="297">
        <f t="shared" si="0"/>
        <v>0</v>
      </c>
      <c r="C78" s="58"/>
      <c r="D78" s="38"/>
      <c r="E78" s="39"/>
      <c r="F78" s="38"/>
      <c r="G78" s="39"/>
      <c r="H78" s="55"/>
      <c r="I78" s="41" t="s">
        <v>27</v>
      </c>
      <c r="J78" s="59"/>
      <c r="K78" s="57" t="e">
        <f>VLOOKUP($I78,マスターデータ!$B$2:$C$22,2,FALSE)</f>
        <v>#N/A</v>
      </c>
      <c r="L78" s="280" t="s">
        <v>27</v>
      </c>
      <c r="M78" s="282"/>
      <c r="N78" s="57" t="e">
        <f>VLOOKUP($L78,マスターデータ!$B$2:$C$22,2,FALSE)</f>
        <v>#N/A</v>
      </c>
      <c r="O78" s="231"/>
      <c r="P78" s="208"/>
      <c r="R78" s="223" t="str">
        <f t="shared" si="1"/>
        <v>　　</v>
      </c>
    </row>
    <row r="79" spans="1:18" ht="32.25" customHeight="1">
      <c r="A79" s="42">
        <v>55</v>
      </c>
      <c r="B79" s="297">
        <f t="shared" si="0"/>
        <v>0</v>
      </c>
      <c r="C79" s="58"/>
      <c r="D79" s="38"/>
      <c r="E79" s="39"/>
      <c r="F79" s="38"/>
      <c r="G79" s="39"/>
      <c r="H79" s="55"/>
      <c r="I79" s="41" t="s">
        <v>27</v>
      </c>
      <c r="J79" s="59"/>
      <c r="K79" s="57" t="e">
        <f>VLOOKUP($I79,マスターデータ!$B$2:$C$22,2,FALSE)</f>
        <v>#N/A</v>
      </c>
      <c r="L79" s="280" t="s">
        <v>27</v>
      </c>
      <c r="M79" s="282"/>
      <c r="N79" s="57" t="e">
        <f>VLOOKUP($L79,マスターデータ!$B$2:$C$22,2,FALSE)</f>
        <v>#N/A</v>
      </c>
      <c r="O79" s="231"/>
      <c r="P79" s="208"/>
      <c r="R79" s="223" t="str">
        <f t="shared" si="1"/>
        <v>　　</v>
      </c>
    </row>
    <row r="80" spans="1:18" ht="32.25" customHeight="1">
      <c r="A80" s="42">
        <v>56</v>
      </c>
      <c r="B80" s="297">
        <f t="shared" si="0"/>
        <v>0</v>
      </c>
      <c r="C80" s="58"/>
      <c r="D80" s="38"/>
      <c r="E80" s="39"/>
      <c r="F80" s="38"/>
      <c r="G80" s="39"/>
      <c r="H80" s="55"/>
      <c r="I80" s="41" t="s">
        <v>27</v>
      </c>
      <c r="J80" s="59"/>
      <c r="K80" s="57" t="e">
        <f>VLOOKUP($I80,マスターデータ!$B$2:$C$22,2,FALSE)</f>
        <v>#N/A</v>
      </c>
      <c r="L80" s="280" t="s">
        <v>27</v>
      </c>
      <c r="M80" s="282"/>
      <c r="N80" s="57" t="e">
        <f>VLOOKUP($L80,マスターデータ!$B$2:$C$22,2,FALSE)</f>
        <v>#N/A</v>
      </c>
      <c r="O80" s="231"/>
      <c r="P80" s="208"/>
      <c r="R80" s="223" t="str">
        <f t="shared" si="1"/>
        <v>　　</v>
      </c>
    </row>
    <row r="81" spans="1:18" ht="32.25" customHeight="1">
      <c r="A81" s="42">
        <v>57</v>
      </c>
      <c r="B81" s="297">
        <f t="shared" si="0"/>
        <v>0</v>
      </c>
      <c r="C81" s="58"/>
      <c r="D81" s="38"/>
      <c r="E81" s="39"/>
      <c r="F81" s="38"/>
      <c r="G81" s="39"/>
      <c r="H81" s="55"/>
      <c r="I81" s="41" t="s">
        <v>27</v>
      </c>
      <c r="J81" s="59"/>
      <c r="K81" s="57" t="e">
        <f>VLOOKUP($I81,マスターデータ!$B$2:$C$22,2,FALSE)</f>
        <v>#N/A</v>
      </c>
      <c r="L81" s="280" t="s">
        <v>27</v>
      </c>
      <c r="M81" s="282"/>
      <c r="N81" s="57" t="e">
        <f>VLOOKUP($L81,マスターデータ!$B$2:$C$22,2,FALSE)</f>
        <v>#N/A</v>
      </c>
      <c r="O81" s="231"/>
      <c r="P81" s="208"/>
      <c r="R81" s="223" t="str">
        <f t="shared" si="1"/>
        <v>　　</v>
      </c>
    </row>
    <row r="82" spans="1:18" ht="32.25" customHeight="1">
      <c r="A82" s="42">
        <v>58</v>
      </c>
      <c r="B82" s="297">
        <f t="shared" si="0"/>
        <v>0</v>
      </c>
      <c r="C82" s="58"/>
      <c r="D82" s="38"/>
      <c r="E82" s="39"/>
      <c r="F82" s="38"/>
      <c r="G82" s="39"/>
      <c r="H82" s="55"/>
      <c r="I82" s="41" t="s">
        <v>27</v>
      </c>
      <c r="J82" s="59"/>
      <c r="K82" s="57" t="e">
        <f>VLOOKUP($I82,マスターデータ!$B$2:$C$22,2,FALSE)</f>
        <v>#N/A</v>
      </c>
      <c r="L82" s="280" t="s">
        <v>27</v>
      </c>
      <c r="M82" s="282"/>
      <c r="N82" s="57" t="e">
        <f>VLOOKUP($L82,マスターデータ!$B$2:$C$22,2,FALSE)</f>
        <v>#N/A</v>
      </c>
      <c r="O82" s="231"/>
      <c r="P82" s="208"/>
      <c r="R82" s="223" t="str">
        <f t="shared" si="1"/>
        <v>　　</v>
      </c>
    </row>
    <row r="83" spans="1:18" ht="32.25" customHeight="1">
      <c r="A83" s="42">
        <v>59</v>
      </c>
      <c r="B83" s="297">
        <f t="shared" si="0"/>
        <v>0</v>
      </c>
      <c r="C83" s="58"/>
      <c r="D83" s="38"/>
      <c r="E83" s="39"/>
      <c r="F83" s="38"/>
      <c r="G83" s="39"/>
      <c r="H83" s="55"/>
      <c r="I83" s="41" t="s">
        <v>27</v>
      </c>
      <c r="J83" s="59"/>
      <c r="K83" s="57" t="e">
        <f>VLOOKUP($I83,マスターデータ!$B$2:$C$22,2,FALSE)</f>
        <v>#N/A</v>
      </c>
      <c r="L83" s="283" t="s">
        <v>27</v>
      </c>
      <c r="M83" s="282"/>
      <c r="N83" s="57" t="e">
        <f>VLOOKUP($L83,マスターデータ!$B$2:$C$22,2,FALSE)</f>
        <v>#N/A</v>
      </c>
      <c r="O83" s="231"/>
      <c r="P83" s="208"/>
      <c r="R83" s="223" t="str">
        <f t="shared" si="1"/>
        <v>　　</v>
      </c>
    </row>
    <row r="84" spans="1:18" ht="32.25" customHeight="1" thickBot="1">
      <c r="A84" s="43">
        <v>60</v>
      </c>
      <c r="B84" s="96">
        <f t="shared" si="0"/>
        <v>0</v>
      </c>
      <c r="C84" s="60"/>
      <c r="D84" s="228"/>
      <c r="E84" s="45"/>
      <c r="F84" s="46"/>
      <c r="G84" s="45"/>
      <c r="H84" s="61"/>
      <c r="I84" s="47" t="s">
        <v>27</v>
      </c>
      <c r="J84" s="62"/>
      <c r="K84" s="63" t="e">
        <f>VLOOKUP($I84,マスターデータ!$B$2:$C$22,2,FALSE)</f>
        <v>#N/A</v>
      </c>
      <c r="L84" s="47" t="s">
        <v>27</v>
      </c>
      <c r="M84" s="284"/>
      <c r="N84" s="63" t="e">
        <f>VLOOKUP($L84,マスターデータ!$B$2:$C$22,2,FALSE)</f>
        <v>#N/A</v>
      </c>
      <c r="O84" s="232"/>
      <c r="P84" s="209"/>
      <c r="R84" s="223" t="str">
        <f t="shared" si="1"/>
        <v>　　</v>
      </c>
    </row>
    <row r="85" spans="1:18" s="27" customFormat="1" ht="20.2" customHeight="1">
      <c r="A85" s="29"/>
      <c r="B85" s="29"/>
      <c r="C85" s="29"/>
      <c r="D85" s="29"/>
      <c r="E85" s="29"/>
      <c r="F85" s="29"/>
      <c r="G85" s="29"/>
      <c r="H85" s="48"/>
      <c r="I85" s="48"/>
      <c r="J85" s="30"/>
      <c r="K85" s="49"/>
      <c r="L85" s="49" t="s">
        <v>29</v>
      </c>
      <c r="M85" s="49"/>
      <c r="N85" s="49"/>
      <c r="O85" s="49"/>
      <c r="P85" s="29"/>
    </row>
    <row r="86" spans="1:18">
      <c r="B86" s="29"/>
      <c r="C86" s="29"/>
      <c r="D86" s="29"/>
      <c r="E86" s="29"/>
      <c r="F86" s="27"/>
      <c r="G86" s="27"/>
      <c r="H86" s="27"/>
      <c r="I86" s="27"/>
      <c r="J86" s="27"/>
      <c r="K86" s="27"/>
      <c r="L86" s="27"/>
      <c r="M86" s="27"/>
      <c r="N86" s="27"/>
      <c r="O86" s="27"/>
      <c r="P86" s="27"/>
    </row>
    <row r="87" spans="1:18">
      <c r="B87" s="29"/>
      <c r="C87" s="29"/>
      <c r="D87" s="29"/>
      <c r="E87" s="29"/>
      <c r="F87" s="27"/>
      <c r="G87" s="27"/>
      <c r="H87" s="27"/>
      <c r="I87" s="27"/>
      <c r="J87" s="27"/>
      <c r="K87" s="27"/>
      <c r="L87" s="27"/>
      <c r="M87" s="27"/>
      <c r="N87" s="27"/>
      <c r="O87" s="27"/>
      <c r="P87" s="27"/>
    </row>
    <row r="88" spans="1:18">
      <c r="B88" s="29"/>
      <c r="C88" s="29"/>
      <c r="D88" s="29"/>
      <c r="E88" s="29"/>
      <c r="F88" s="27"/>
      <c r="G88" s="27"/>
      <c r="H88" s="27"/>
      <c r="I88" s="27"/>
      <c r="J88" s="27"/>
      <c r="K88" s="27"/>
      <c r="L88" s="27"/>
      <c r="M88" s="27"/>
      <c r="N88" s="27"/>
      <c r="O88" s="27"/>
      <c r="P88" s="27"/>
    </row>
    <row r="89" spans="1:18">
      <c r="B89" s="29"/>
      <c r="C89" s="29"/>
      <c r="D89" s="29"/>
      <c r="E89" s="29"/>
      <c r="F89" s="27"/>
      <c r="G89" s="27"/>
      <c r="H89" s="27"/>
      <c r="I89" s="27"/>
      <c r="J89" s="27"/>
      <c r="K89" s="27"/>
      <c r="L89" s="27"/>
      <c r="M89" s="27"/>
      <c r="N89" s="27"/>
      <c r="O89" s="27"/>
      <c r="P89" s="27"/>
    </row>
    <row r="90" spans="1:18">
      <c r="B90" s="29"/>
      <c r="C90" s="29"/>
      <c r="D90" s="29"/>
      <c r="E90" s="29"/>
      <c r="F90" s="27"/>
      <c r="G90" s="27"/>
      <c r="H90" s="27"/>
      <c r="I90" s="27"/>
      <c r="J90" s="27"/>
      <c r="K90" s="27"/>
      <c r="L90" s="27"/>
      <c r="M90" s="27"/>
      <c r="N90" s="27"/>
      <c r="O90" s="27"/>
      <c r="P90" s="27"/>
    </row>
  </sheetData>
  <sheetProtection algorithmName="SHA-512" hashValue="7ubIkVfDNHIr66xUNJmfxB9E4TjUSWYB/gA1a01F6DMc/FcbHtFaAV5XoIBivHIjQGcoUCfodVVogPzwypSmcQ==" saltValue="cIRKhoa/CiiP08f/EyqMUg==" spinCount="100000" sheet="1" objects="1" scenarios="1" selectLockedCells="1"/>
  <mergeCells count="24">
    <mergeCell ref="C9:C10"/>
    <mergeCell ref="G9:G10"/>
    <mergeCell ref="D9:F9"/>
    <mergeCell ref="D10:F10"/>
    <mergeCell ref="A1:P1"/>
    <mergeCell ref="M3:P3"/>
    <mergeCell ref="L9:M10"/>
    <mergeCell ref="N9:N10"/>
    <mergeCell ref="K9:K10"/>
    <mergeCell ref="O23:P23"/>
    <mergeCell ref="S20:U20"/>
    <mergeCell ref="E7:M7"/>
    <mergeCell ref="H15:K15"/>
    <mergeCell ref="H9:J9"/>
    <mergeCell ref="H10:J10"/>
    <mergeCell ref="S16:V16"/>
    <mergeCell ref="F15:F19"/>
    <mergeCell ref="C12:N12"/>
    <mergeCell ref="D11:E11"/>
    <mergeCell ref="F11:J11"/>
    <mergeCell ref="L11:N11"/>
    <mergeCell ref="L13:N13"/>
    <mergeCell ref="C13:I13"/>
    <mergeCell ref="H19:K19"/>
  </mergeCells>
  <phoneticPr fontId="4"/>
  <dataValidations count="4">
    <dataValidation imeMode="halfKatakana" allowBlank="1" showInputMessage="1" showErrorMessage="1" sqref="F25:G84 C9:J9"/>
    <dataValidation type="list" allowBlank="1" showInputMessage="1" showErrorMessage="1" sqref="P25:P84">
      <formula1>"A,B,C,D,E,F,G,H,I,J,K,L,M,N,O"</formula1>
    </dataValidation>
    <dataValidation allowBlank="1" showInputMessage="1" showErrorMessage="1" promptTitle="【正式名称】" prompt="全角15文字以内" sqref="D10:F10"/>
    <dataValidation allowBlank="1" showInputMessage="1" showErrorMessage="1" promptTitle="【略称】" prompt="全角７文字以内_x000a_（プログラム・大型映像に表示）" sqref="H10:J10"/>
  </dataValidations>
  <printOptions horizontalCentered="1" verticalCentered="1"/>
  <pageMargins left="0.62992125984251968" right="0.35433070866141736" top="0.39370078740157483" bottom="0.39370078740157483" header="0.39370078740157483" footer="0.39370078740157483"/>
  <pageSetup paperSize="9" scale="50" orientation="portrait" verticalDpi="360" r:id="rId1"/>
  <headerFooter alignWithMargins="0"/>
  <rowBreaks count="1" manualBreakCount="1">
    <brk id="54" max="15"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マスターデータ!$A$2:$A$7</xm:f>
          </x14:formula1>
          <xm:sqref>H25:H84</xm:sqref>
        </x14:dataValidation>
        <x14:dataValidation type="list" allowBlank="1" showInputMessage="1" showErrorMessage="1">
          <x14:formula1>
            <xm:f>マスターデータ!$B$2:$B$16</xm:f>
          </x14:formula1>
          <xm:sqref>I25:I84 L25:L84</xm:sqref>
        </x14:dataValidation>
        <x14:dataValidation type="list" allowBlank="1" showInputMessage="1" showErrorMessage="1">
          <x14:formula1>
            <xm:f>マスターデータ!$D$2:$D$3</xm:f>
          </x14:formula1>
          <xm:sqref>O25:O84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90"/>
  <sheetViews>
    <sheetView showZeros="0" view="pageBreakPreview" topLeftCell="A5" zoomScale="80" zoomScaleNormal="70" zoomScaleSheetLayoutView="80" workbookViewId="0">
      <selection activeCell="D9" sqref="D9:F9"/>
    </sheetView>
  </sheetViews>
  <sheetFormatPr defaultColWidth="9.109375" defaultRowHeight="12.55"/>
  <cols>
    <col min="1" max="1" width="3.5546875" style="3" customWidth="1"/>
    <col min="2" max="2" width="14.44140625" style="3" customWidth="1"/>
    <col min="3" max="3" width="15.88671875" style="3" customWidth="1"/>
    <col min="4" max="5" width="12.88671875" style="3" customWidth="1"/>
    <col min="6" max="7" width="12.88671875" style="2" customWidth="1"/>
    <col min="8" max="8" width="9.33203125" style="2" customWidth="1"/>
    <col min="9" max="9" width="14.33203125" style="2" customWidth="1"/>
    <col min="10" max="10" width="11.44140625" style="2" customWidth="1"/>
    <col min="11" max="12" width="14.33203125" style="2" customWidth="1"/>
    <col min="13" max="13" width="11.44140625" style="2" customWidth="1"/>
    <col min="14" max="14" width="14.33203125" style="2" customWidth="1"/>
    <col min="15" max="15" width="9.109375" style="2" customWidth="1"/>
    <col min="16" max="16" width="11.6640625" style="16" customWidth="1"/>
    <col min="17" max="17" width="4.33203125" style="2" customWidth="1"/>
    <col min="18" max="18" width="15.21875" style="24" hidden="1" customWidth="1"/>
    <col min="19" max="19" width="9.109375" style="2" customWidth="1"/>
    <col min="20" max="16384" width="9.109375" style="2"/>
  </cols>
  <sheetData>
    <row r="1" spans="1:22" ht="30.05" hidden="1" customHeight="1">
      <c r="A1" s="370" t="s">
        <v>7</v>
      </c>
      <c r="B1" s="370"/>
      <c r="C1" s="370"/>
      <c r="D1" s="370"/>
      <c r="E1" s="370"/>
      <c r="F1" s="370"/>
      <c r="G1" s="370"/>
      <c r="H1" s="370"/>
      <c r="I1" s="370"/>
      <c r="J1" s="370"/>
      <c r="K1" s="370"/>
      <c r="L1" s="370"/>
      <c r="M1" s="370"/>
      <c r="N1" s="370"/>
      <c r="O1" s="370"/>
      <c r="P1" s="370"/>
      <c r="Q1" s="1"/>
    </row>
    <row r="2" spans="1:22" ht="5.5" customHeight="1">
      <c r="A2" s="145"/>
      <c r="B2" s="145"/>
      <c r="C2" s="145"/>
      <c r="D2" s="145"/>
      <c r="E2" s="145"/>
      <c r="F2" s="146"/>
      <c r="G2" s="146"/>
      <c r="H2" s="146"/>
      <c r="I2" s="146"/>
      <c r="J2" s="146"/>
      <c r="K2" s="146"/>
      <c r="L2" s="146"/>
      <c r="M2" s="146"/>
      <c r="N2" s="146"/>
      <c r="O2" s="146"/>
      <c r="P2" s="147"/>
    </row>
    <row r="3" spans="1:22" ht="20.2" customHeight="1">
      <c r="A3" s="145"/>
      <c r="B3" s="145"/>
      <c r="C3" s="145"/>
      <c r="D3" s="145"/>
      <c r="E3" s="145"/>
      <c r="F3" s="146"/>
      <c r="G3" s="146"/>
      <c r="H3" s="146"/>
      <c r="I3" s="146"/>
      <c r="J3" s="146"/>
      <c r="K3" s="146"/>
      <c r="L3" s="146"/>
      <c r="M3" s="371" t="s">
        <v>164</v>
      </c>
      <c r="N3" s="371"/>
      <c r="O3" s="371"/>
      <c r="P3" s="148"/>
    </row>
    <row r="4" spans="1:22" ht="25.55" customHeight="1">
      <c r="A4" s="145"/>
      <c r="B4" s="149"/>
      <c r="C4" s="149"/>
      <c r="D4" s="150"/>
      <c r="E4" s="150"/>
      <c r="F4" s="150"/>
      <c r="G4" s="150"/>
      <c r="H4" s="150"/>
      <c r="I4" s="150"/>
      <c r="J4" s="150"/>
      <c r="K4" s="150"/>
      <c r="L4" s="150"/>
      <c r="M4" s="146"/>
      <c r="N4" s="146"/>
      <c r="O4" s="146"/>
      <c r="P4" s="151"/>
    </row>
    <row r="5" spans="1:22" ht="23.95" customHeight="1">
      <c r="A5" s="145"/>
      <c r="B5" s="150" t="s">
        <v>21</v>
      </c>
      <c r="C5" s="150"/>
      <c r="D5" s="145"/>
      <c r="E5" s="145"/>
      <c r="F5" s="145"/>
      <c r="G5" s="145"/>
      <c r="H5" s="152"/>
      <c r="I5" s="152"/>
      <c r="J5" s="153"/>
      <c r="K5" s="153"/>
      <c r="L5" s="152"/>
      <c r="M5" s="152"/>
      <c r="N5" s="152"/>
      <c r="O5" s="152"/>
      <c r="P5" s="151"/>
    </row>
    <row r="6" spans="1:22" ht="17.25" customHeight="1">
      <c r="A6" s="145"/>
      <c r="B6" s="150"/>
      <c r="C6" s="150"/>
      <c r="D6" s="145"/>
      <c r="E6" s="145"/>
      <c r="F6" s="145"/>
      <c r="G6" s="145"/>
      <c r="H6" s="152"/>
      <c r="I6" s="152"/>
      <c r="J6" s="153"/>
      <c r="K6" s="153"/>
      <c r="L6" s="146"/>
      <c r="M6" s="146"/>
      <c r="N6" s="152"/>
      <c r="O6" s="146"/>
      <c r="P6" s="151"/>
    </row>
    <row r="7" spans="1:22" ht="28.5" customHeight="1">
      <c r="A7" s="145"/>
      <c r="B7" s="154" t="s">
        <v>8</v>
      </c>
      <c r="C7" s="154"/>
      <c r="D7" s="155" t="s">
        <v>28</v>
      </c>
      <c r="E7" s="372" t="str">
        <f>マスターデータ!$F$2</f>
        <v>愛媛スポレク祭’21陸上競技（小学生の部）</v>
      </c>
      <c r="F7" s="372"/>
      <c r="G7" s="372"/>
      <c r="H7" s="372"/>
      <c r="I7" s="372"/>
      <c r="J7" s="372"/>
      <c r="K7" s="372"/>
      <c r="L7" s="372"/>
      <c r="M7" s="372"/>
      <c r="N7" s="156"/>
      <c r="O7" s="146"/>
      <c r="P7" s="157"/>
    </row>
    <row r="8" spans="1:22" ht="5.5" customHeight="1">
      <c r="A8" s="145"/>
      <c r="B8" s="145"/>
      <c r="C8" s="145"/>
      <c r="D8" s="158"/>
      <c r="E8" s="158"/>
      <c r="F8" s="159"/>
      <c r="G8" s="159"/>
      <c r="H8" s="159"/>
      <c r="I8" s="159"/>
      <c r="J8" s="158"/>
      <c r="K8" s="146"/>
      <c r="L8" s="146"/>
      <c r="M8" s="160"/>
      <c r="N8" s="160"/>
      <c r="O8" s="146"/>
      <c r="P8" s="151"/>
    </row>
    <row r="9" spans="1:22" s="24" customFormat="1" ht="20.2" customHeight="1">
      <c r="A9" s="98"/>
      <c r="B9" s="161" t="s">
        <v>47</v>
      </c>
      <c r="C9" s="309" t="s">
        <v>165</v>
      </c>
      <c r="D9" s="313"/>
      <c r="E9" s="314"/>
      <c r="F9" s="315"/>
      <c r="G9" s="311" t="s">
        <v>166</v>
      </c>
      <c r="H9" s="307"/>
      <c r="I9" s="307"/>
      <c r="J9" s="307"/>
      <c r="K9" s="373" t="s">
        <v>9</v>
      </c>
      <c r="L9" s="375"/>
      <c r="M9" s="376"/>
      <c r="N9" s="377" t="s">
        <v>65</v>
      </c>
      <c r="O9" s="99"/>
      <c r="P9" s="162"/>
    </row>
    <row r="10" spans="1:22" s="24" customFormat="1" ht="43.55" customHeight="1">
      <c r="A10" s="98"/>
      <c r="B10" s="163" t="s">
        <v>10</v>
      </c>
      <c r="C10" s="310"/>
      <c r="D10" s="316"/>
      <c r="E10" s="317"/>
      <c r="F10" s="318"/>
      <c r="G10" s="312"/>
      <c r="H10" s="308"/>
      <c r="I10" s="308"/>
      <c r="J10" s="308"/>
      <c r="K10" s="374"/>
      <c r="L10" s="349"/>
      <c r="M10" s="350"/>
      <c r="N10" s="378"/>
      <c r="O10" s="111"/>
      <c r="P10" s="164"/>
      <c r="Q10" s="31"/>
    </row>
    <row r="11" spans="1:22" ht="24.75" customHeight="1">
      <c r="A11" s="145"/>
      <c r="B11" s="165" t="s">
        <v>11</v>
      </c>
      <c r="C11" s="161" t="s">
        <v>17</v>
      </c>
      <c r="D11" s="347"/>
      <c r="E11" s="348"/>
      <c r="F11" s="359"/>
      <c r="G11" s="359"/>
      <c r="H11" s="359"/>
      <c r="I11" s="359"/>
      <c r="J11" s="359"/>
      <c r="K11" s="161" t="s">
        <v>16</v>
      </c>
      <c r="L11" s="346"/>
      <c r="M11" s="347"/>
      <c r="N11" s="348"/>
      <c r="O11" s="166"/>
      <c r="P11" s="167"/>
      <c r="Q11" s="8"/>
    </row>
    <row r="12" spans="1:22" ht="26.3" customHeight="1">
      <c r="A12" s="145"/>
      <c r="B12" s="70"/>
      <c r="C12" s="349"/>
      <c r="D12" s="350"/>
      <c r="E12" s="350"/>
      <c r="F12" s="350"/>
      <c r="G12" s="350"/>
      <c r="H12" s="350"/>
      <c r="I12" s="350"/>
      <c r="J12" s="350"/>
      <c r="K12" s="350"/>
      <c r="L12" s="350"/>
      <c r="M12" s="350"/>
      <c r="N12" s="351"/>
      <c r="O12" s="166"/>
      <c r="P12" s="168"/>
      <c r="Q12" s="6"/>
    </row>
    <row r="13" spans="1:22" ht="34" customHeight="1">
      <c r="A13" s="145"/>
      <c r="B13" s="163" t="s">
        <v>15</v>
      </c>
      <c r="C13" s="352"/>
      <c r="D13" s="353"/>
      <c r="E13" s="353"/>
      <c r="F13" s="353"/>
      <c r="G13" s="353"/>
      <c r="H13" s="353"/>
      <c r="I13" s="353"/>
      <c r="J13" s="169" t="s">
        <v>6</v>
      </c>
      <c r="K13" s="163" t="s">
        <v>13</v>
      </c>
      <c r="L13" s="354"/>
      <c r="M13" s="355"/>
      <c r="N13" s="355"/>
      <c r="O13" s="166"/>
      <c r="P13" s="170"/>
      <c r="Q13" s="5"/>
    </row>
    <row r="14" spans="1:22" s="5" customFormat="1" ht="7.55" customHeight="1">
      <c r="A14" s="171"/>
      <c r="B14" s="171"/>
      <c r="C14" s="171"/>
      <c r="D14" s="152"/>
      <c r="E14" s="152"/>
      <c r="F14" s="172"/>
      <c r="G14" s="172"/>
      <c r="H14" s="172"/>
      <c r="I14" s="172"/>
      <c r="J14" s="172"/>
      <c r="K14" s="171"/>
      <c r="L14" s="171"/>
      <c r="M14" s="171"/>
      <c r="N14" s="171"/>
      <c r="O14" s="152"/>
      <c r="P14" s="173"/>
      <c r="R14" s="27"/>
    </row>
    <row r="15" spans="1:22" s="4" customFormat="1" ht="21.8" customHeight="1" thickBot="1">
      <c r="A15" s="154"/>
      <c r="B15" s="154"/>
      <c r="C15" s="154"/>
      <c r="D15" s="150"/>
      <c r="E15" s="150"/>
      <c r="F15" s="356" t="s">
        <v>46</v>
      </c>
      <c r="G15" s="230"/>
      <c r="H15" s="366" t="s">
        <v>68</v>
      </c>
      <c r="I15" s="367"/>
      <c r="J15" s="368"/>
      <c r="K15" s="369"/>
      <c r="L15" s="174"/>
      <c r="M15" s="174"/>
      <c r="N15" s="175"/>
      <c r="O15" s="150"/>
      <c r="P15" s="176"/>
      <c r="R15" s="26"/>
    </row>
    <row r="16" spans="1:22" s="4" customFormat="1" ht="30.05" customHeight="1" thickBot="1">
      <c r="A16" s="154"/>
      <c r="B16" s="154"/>
      <c r="C16" s="154"/>
      <c r="D16" s="150"/>
      <c r="E16" s="150"/>
      <c r="F16" s="357"/>
      <c r="G16" s="177" t="s">
        <v>69</v>
      </c>
      <c r="H16" s="243" t="s">
        <v>78</v>
      </c>
      <c r="I16" s="254">
        <f>COUNTA($D$25:$D$84)</f>
        <v>0</v>
      </c>
      <c r="J16" s="263" t="s">
        <v>79</v>
      </c>
      <c r="K16" s="253" t="str">
        <f>($I$16*500)&amp;"円"</f>
        <v>0円</v>
      </c>
      <c r="L16" s="150"/>
      <c r="M16" s="150"/>
      <c r="N16" s="175"/>
      <c r="O16" s="150"/>
      <c r="P16" s="178"/>
      <c r="R16" s="26"/>
      <c r="S16" s="360" t="s">
        <v>28</v>
      </c>
      <c r="T16" s="360"/>
      <c r="U16" s="360"/>
      <c r="V16" s="360"/>
    </row>
    <row r="17" spans="1:22" s="4" customFormat="1" ht="30.05" customHeight="1" thickBot="1">
      <c r="A17" s="154"/>
      <c r="B17" s="154"/>
      <c r="C17" s="154"/>
      <c r="D17" s="150"/>
      <c r="E17" s="150"/>
      <c r="F17" s="357"/>
      <c r="G17" s="177" t="s">
        <v>72</v>
      </c>
      <c r="H17" s="262" t="s">
        <v>73</v>
      </c>
      <c r="I17" s="294">
        <f>COUNTA(リレー一覧!$C$21:$C$27)+COUNTA(リレー一覧!$C$29:$C$35)</f>
        <v>0</v>
      </c>
      <c r="J17" s="265" t="s">
        <v>80</v>
      </c>
      <c r="K17" s="266" t="str">
        <f>($I$17*1000)&amp;"円"</f>
        <v>0円</v>
      </c>
      <c r="L17" s="150"/>
      <c r="M17" s="150"/>
      <c r="N17" s="175"/>
      <c r="O17" s="150"/>
      <c r="P17" s="178"/>
      <c r="R17" s="26"/>
      <c r="S17" s="10"/>
      <c r="T17" s="10"/>
      <c r="U17" s="10"/>
      <c r="V17" s="10"/>
    </row>
    <row r="18" spans="1:22" s="4" customFormat="1" ht="30.05" customHeight="1" thickBot="1">
      <c r="A18" s="154"/>
      <c r="B18" s="154"/>
      <c r="C18" s="154"/>
      <c r="D18" s="150"/>
      <c r="E18" s="150"/>
      <c r="F18" s="357"/>
      <c r="G18" s="177" t="s">
        <v>75</v>
      </c>
      <c r="H18" s="249" t="s">
        <v>76</v>
      </c>
      <c r="I18" s="296"/>
      <c r="J18" s="264" t="s">
        <v>77</v>
      </c>
      <c r="K18" s="252" t="str">
        <f>($I$18*300)&amp;"円"</f>
        <v>0円</v>
      </c>
      <c r="L18" s="150"/>
      <c r="M18" s="150"/>
      <c r="N18" s="175"/>
      <c r="O18" s="150"/>
      <c r="P18" s="178"/>
      <c r="R18" s="26"/>
      <c r="S18" s="246"/>
      <c r="T18" s="246"/>
      <c r="U18" s="246"/>
      <c r="V18" s="246"/>
    </row>
    <row r="19" spans="1:22" s="4" customFormat="1" ht="30.05" customHeight="1">
      <c r="A19" s="154"/>
      <c r="B19" s="154"/>
      <c r="C19" s="154"/>
      <c r="D19" s="150"/>
      <c r="E19" s="150"/>
      <c r="F19" s="358"/>
      <c r="G19" s="177" t="s">
        <v>70</v>
      </c>
      <c r="H19" s="361" t="str">
        <f>(500*$I$16)+(300*$I$18)+(1000*$I$17)&amp;"円"</f>
        <v>0円</v>
      </c>
      <c r="I19" s="362"/>
      <c r="J19" s="363"/>
      <c r="K19" s="364"/>
      <c r="L19" s="150"/>
      <c r="M19" s="150"/>
      <c r="N19" s="175"/>
      <c r="O19" s="150"/>
      <c r="P19" s="178"/>
      <c r="R19" s="26"/>
      <c r="S19" s="10"/>
      <c r="T19" s="10"/>
      <c r="U19" s="10"/>
      <c r="V19" s="10"/>
    </row>
    <row r="20" spans="1:22" s="4" customFormat="1" ht="12.7" customHeight="1">
      <c r="A20" s="154"/>
      <c r="B20" s="154"/>
      <c r="C20" s="154"/>
      <c r="D20" s="154"/>
      <c r="E20" s="154"/>
      <c r="F20" s="179"/>
      <c r="G20" s="180"/>
      <c r="H20" s="180"/>
      <c r="I20" s="180"/>
      <c r="J20" s="180"/>
      <c r="K20" s="180"/>
      <c r="L20" s="175"/>
      <c r="M20" s="175"/>
      <c r="N20" s="181"/>
      <c r="O20" s="150"/>
      <c r="P20" s="178"/>
      <c r="R20" s="26"/>
      <c r="S20" s="365" t="s">
        <v>28</v>
      </c>
      <c r="T20" s="365"/>
      <c r="U20" s="365"/>
      <c r="V20" s="10" t="s">
        <v>28</v>
      </c>
    </row>
    <row r="21" spans="1:22" s="11" customFormat="1" ht="11.3" customHeight="1">
      <c r="A21" s="182"/>
      <c r="B21" s="182"/>
      <c r="C21" s="182"/>
      <c r="D21" s="182"/>
      <c r="E21" s="182"/>
      <c r="F21" s="183"/>
      <c r="G21" s="183"/>
      <c r="H21" s="182"/>
      <c r="I21" s="182"/>
      <c r="J21" s="182"/>
      <c r="K21" s="184"/>
      <c r="L21" s="185"/>
      <c r="M21" s="185"/>
      <c r="N21" s="185"/>
      <c r="O21" s="182"/>
      <c r="P21" s="186"/>
      <c r="R21" s="34"/>
    </row>
    <row r="22" spans="1:22" s="12" customFormat="1" ht="15.05" customHeight="1" thickBot="1">
      <c r="A22" s="187"/>
      <c r="B22" s="187"/>
      <c r="C22" s="187"/>
      <c r="D22" s="182" t="s">
        <v>5</v>
      </c>
      <c r="E22" s="182" t="s">
        <v>5</v>
      </c>
      <c r="F22" s="182" t="s">
        <v>4</v>
      </c>
      <c r="G22" s="182" t="s">
        <v>4</v>
      </c>
      <c r="H22" s="182" t="s">
        <v>4</v>
      </c>
      <c r="I22" s="188" t="s">
        <v>22</v>
      </c>
      <c r="J22" s="182" t="s">
        <v>4</v>
      </c>
      <c r="K22" s="182" t="s">
        <v>45</v>
      </c>
      <c r="L22" s="188" t="s">
        <v>22</v>
      </c>
      <c r="M22" s="187" t="s">
        <v>4</v>
      </c>
      <c r="N22" s="182" t="s">
        <v>45</v>
      </c>
      <c r="O22" s="182"/>
      <c r="P22" s="186"/>
      <c r="R22" s="35"/>
    </row>
    <row r="23" spans="1:22" s="13" customFormat="1" ht="32.25" customHeight="1" thickBot="1">
      <c r="A23" s="214"/>
      <c r="B23" s="189" t="s">
        <v>18</v>
      </c>
      <c r="C23" s="190" t="s">
        <v>33</v>
      </c>
      <c r="D23" s="191" t="s">
        <v>34</v>
      </c>
      <c r="E23" s="192" t="s">
        <v>35</v>
      </c>
      <c r="F23" s="191" t="s">
        <v>38</v>
      </c>
      <c r="G23" s="192" t="s">
        <v>39</v>
      </c>
      <c r="H23" s="193" t="s">
        <v>0</v>
      </c>
      <c r="I23" s="194" t="s">
        <v>1</v>
      </c>
      <c r="J23" s="195" t="s">
        <v>12</v>
      </c>
      <c r="K23" s="66" t="s">
        <v>43</v>
      </c>
      <c r="L23" s="194" t="s">
        <v>2</v>
      </c>
      <c r="M23" s="190" t="s">
        <v>32</v>
      </c>
      <c r="N23" s="67" t="s">
        <v>43</v>
      </c>
      <c r="O23" s="344" t="s">
        <v>31</v>
      </c>
      <c r="P23" s="345"/>
      <c r="R23" s="36"/>
      <c r="S23" s="13" t="s">
        <v>28</v>
      </c>
    </row>
    <row r="24" spans="1:22" s="13" customFormat="1" ht="32.25" customHeight="1">
      <c r="A24" s="215" t="s">
        <v>3</v>
      </c>
      <c r="B24" s="68" t="s">
        <v>45</v>
      </c>
      <c r="C24" s="196" t="s">
        <v>44</v>
      </c>
      <c r="D24" s="197" t="s">
        <v>36</v>
      </c>
      <c r="E24" s="198" t="s">
        <v>37</v>
      </c>
      <c r="F24" s="197" t="s">
        <v>40</v>
      </c>
      <c r="G24" s="198" t="s">
        <v>41</v>
      </c>
      <c r="H24" s="199">
        <v>4</v>
      </c>
      <c r="I24" s="200" t="s">
        <v>23</v>
      </c>
      <c r="J24" s="201" t="s">
        <v>157</v>
      </c>
      <c r="K24" s="69" t="s">
        <v>45</v>
      </c>
      <c r="L24" s="285" t="s">
        <v>25</v>
      </c>
      <c r="M24" s="286" t="s">
        <v>155</v>
      </c>
      <c r="N24" s="287" t="s">
        <v>45</v>
      </c>
      <c r="O24" s="239" t="s">
        <v>104</v>
      </c>
      <c r="P24" s="216" t="s">
        <v>63</v>
      </c>
      <c r="R24" s="36"/>
      <c r="S24" s="13" t="s">
        <v>28</v>
      </c>
    </row>
    <row r="25" spans="1:22" ht="32.25" customHeight="1">
      <c r="A25" s="217">
        <v>1</v>
      </c>
      <c r="B25" s="203">
        <f>IF($D25="",0,$H$10)</f>
        <v>0</v>
      </c>
      <c r="C25" s="78"/>
      <c r="D25" s="202"/>
      <c r="E25" s="14"/>
      <c r="F25" s="202"/>
      <c r="G25" s="14"/>
      <c r="H25" s="71"/>
      <c r="I25" s="15"/>
      <c r="J25" s="72"/>
      <c r="K25" s="73" t="e">
        <f>VLOOKUP($I25,マスターデータ!$B$2:$C$22,2,FALSE)</f>
        <v>#N/A</v>
      </c>
      <c r="L25" s="288"/>
      <c r="M25" s="74"/>
      <c r="N25" s="73" t="e">
        <f>VLOOKUP($L25,マスターデータ!$B$2:$C$22,2,FALSE)</f>
        <v>#N/A</v>
      </c>
      <c r="O25" s="240"/>
      <c r="P25" s="218"/>
      <c r="R25" s="223" t="str">
        <f>$D25&amp;"　　"&amp;$E25</f>
        <v>　　</v>
      </c>
      <c r="S25" s="13" t="s">
        <v>28</v>
      </c>
    </row>
    <row r="26" spans="1:22" ht="32.25" customHeight="1">
      <c r="A26" s="219">
        <v>2</v>
      </c>
      <c r="B26" s="298">
        <f t="shared" ref="B26:B84" si="0">IF($D26="",0,$H$10)</f>
        <v>0</v>
      </c>
      <c r="C26" s="79"/>
      <c r="D26" s="202"/>
      <c r="E26" s="14"/>
      <c r="F26" s="202"/>
      <c r="G26" s="14"/>
      <c r="H26" s="71"/>
      <c r="I26" s="15"/>
      <c r="J26" s="74"/>
      <c r="K26" s="73" t="e">
        <f>VLOOKUP($I26,マスターデータ!$B$2:$C$22,2,FALSE)</f>
        <v>#N/A</v>
      </c>
      <c r="L26" s="288"/>
      <c r="M26" s="289"/>
      <c r="N26" s="73" t="e">
        <f>VLOOKUP($L26,マスターデータ!$B$2:$C$22,2,FALSE)</f>
        <v>#N/A</v>
      </c>
      <c r="O26" s="240"/>
      <c r="P26" s="218"/>
      <c r="R26" s="223" t="str">
        <f t="shared" ref="R26:R84" si="1">$D26&amp;"　　"&amp;$E26</f>
        <v>　　</v>
      </c>
      <c r="S26" s="13" t="s">
        <v>28</v>
      </c>
    </row>
    <row r="27" spans="1:22" ht="32.25" customHeight="1">
      <c r="A27" s="219">
        <v>3</v>
      </c>
      <c r="B27" s="298">
        <f t="shared" si="0"/>
        <v>0</v>
      </c>
      <c r="C27" s="79"/>
      <c r="D27" s="202"/>
      <c r="E27" s="14"/>
      <c r="F27" s="202"/>
      <c r="G27" s="14"/>
      <c r="H27" s="71"/>
      <c r="I27" s="15"/>
      <c r="J27" s="74"/>
      <c r="K27" s="73" t="e">
        <f>VLOOKUP($I27,マスターデータ!$B$2:$C$22,2,FALSE)</f>
        <v>#N/A</v>
      </c>
      <c r="L27" s="288"/>
      <c r="M27" s="289"/>
      <c r="N27" s="73" t="e">
        <f>VLOOKUP($L27,マスターデータ!$B$2:$C$22,2,FALSE)</f>
        <v>#N/A</v>
      </c>
      <c r="O27" s="240"/>
      <c r="P27" s="218"/>
      <c r="R27" s="223" t="str">
        <f t="shared" si="1"/>
        <v>　　</v>
      </c>
      <c r="S27" s="13" t="s">
        <v>28</v>
      </c>
    </row>
    <row r="28" spans="1:22" ht="32.25" customHeight="1">
      <c r="A28" s="219">
        <v>4</v>
      </c>
      <c r="B28" s="298">
        <f t="shared" si="0"/>
        <v>0</v>
      </c>
      <c r="C28" s="79"/>
      <c r="D28" s="202"/>
      <c r="E28" s="14"/>
      <c r="F28" s="202"/>
      <c r="G28" s="14"/>
      <c r="H28" s="71"/>
      <c r="I28" s="15"/>
      <c r="J28" s="74"/>
      <c r="K28" s="73" t="e">
        <f>VLOOKUP($I28,マスターデータ!$B$2:$C$22,2,FALSE)</f>
        <v>#N/A</v>
      </c>
      <c r="L28" s="288"/>
      <c r="M28" s="289"/>
      <c r="N28" s="73" t="e">
        <f>VLOOKUP($L28,マスターデータ!$B$2:$C$22,2,FALSE)</f>
        <v>#N/A</v>
      </c>
      <c r="O28" s="240"/>
      <c r="P28" s="218"/>
      <c r="R28" s="223" t="str">
        <f t="shared" si="1"/>
        <v>　　</v>
      </c>
      <c r="S28" s="13" t="s">
        <v>28</v>
      </c>
    </row>
    <row r="29" spans="1:22" ht="32.25" customHeight="1">
      <c r="A29" s="219">
        <v>5</v>
      </c>
      <c r="B29" s="298">
        <f t="shared" si="0"/>
        <v>0</v>
      </c>
      <c r="C29" s="79"/>
      <c r="D29" s="202"/>
      <c r="E29" s="14"/>
      <c r="F29" s="202"/>
      <c r="G29" s="14"/>
      <c r="H29" s="71"/>
      <c r="I29" s="15"/>
      <c r="J29" s="74"/>
      <c r="K29" s="73" t="e">
        <f>VLOOKUP($I29,マスターデータ!$B$2:$C$22,2,FALSE)</f>
        <v>#N/A</v>
      </c>
      <c r="L29" s="288"/>
      <c r="M29" s="289"/>
      <c r="N29" s="73" t="e">
        <f>VLOOKUP($L29,マスターデータ!$B$2:$C$22,2,FALSE)</f>
        <v>#N/A</v>
      </c>
      <c r="O29" s="240"/>
      <c r="P29" s="218"/>
      <c r="R29" s="223" t="str">
        <f t="shared" si="1"/>
        <v>　　</v>
      </c>
      <c r="S29" s="13" t="s">
        <v>28</v>
      </c>
    </row>
    <row r="30" spans="1:22" ht="32.25" customHeight="1">
      <c r="A30" s="219">
        <v>6</v>
      </c>
      <c r="B30" s="298">
        <f t="shared" si="0"/>
        <v>0</v>
      </c>
      <c r="C30" s="79"/>
      <c r="D30" s="202"/>
      <c r="E30" s="14"/>
      <c r="F30" s="202"/>
      <c r="G30" s="14"/>
      <c r="H30" s="71"/>
      <c r="I30" s="15"/>
      <c r="J30" s="74"/>
      <c r="K30" s="73" t="e">
        <f>VLOOKUP($I30,マスターデータ!$B$2:$C$22,2,FALSE)</f>
        <v>#N/A</v>
      </c>
      <c r="L30" s="288"/>
      <c r="M30" s="289"/>
      <c r="N30" s="73" t="e">
        <f>VLOOKUP($L30,マスターデータ!$B$2:$C$22,2,FALSE)</f>
        <v>#N/A</v>
      </c>
      <c r="O30" s="240"/>
      <c r="P30" s="218"/>
      <c r="R30" s="223" t="str">
        <f t="shared" si="1"/>
        <v>　　</v>
      </c>
      <c r="S30" s="2" t="s">
        <v>28</v>
      </c>
    </row>
    <row r="31" spans="1:22" ht="32.25" customHeight="1">
      <c r="A31" s="219">
        <v>7</v>
      </c>
      <c r="B31" s="298">
        <f t="shared" si="0"/>
        <v>0</v>
      </c>
      <c r="C31" s="79"/>
      <c r="D31" s="202"/>
      <c r="E31" s="14"/>
      <c r="F31" s="202"/>
      <c r="G31" s="14"/>
      <c r="H31" s="71"/>
      <c r="I31" s="15"/>
      <c r="J31" s="74"/>
      <c r="K31" s="73" t="e">
        <f>VLOOKUP($I31,マスターデータ!$B$2:$C$22,2,FALSE)</f>
        <v>#N/A</v>
      </c>
      <c r="L31" s="288"/>
      <c r="M31" s="289"/>
      <c r="N31" s="73" t="e">
        <f>VLOOKUP($L31,マスターデータ!$B$2:$C$22,2,FALSE)</f>
        <v>#N/A</v>
      </c>
      <c r="O31" s="240"/>
      <c r="P31" s="218"/>
      <c r="R31" s="223" t="str">
        <f t="shared" si="1"/>
        <v>　　</v>
      </c>
    </row>
    <row r="32" spans="1:22" ht="32.25" customHeight="1">
      <c r="A32" s="219">
        <v>8</v>
      </c>
      <c r="B32" s="298">
        <f t="shared" si="0"/>
        <v>0</v>
      </c>
      <c r="C32" s="79"/>
      <c r="D32" s="202"/>
      <c r="E32" s="14"/>
      <c r="F32" s="202"/>
      <c r="G32" s="14"/>
      <c r="H32" s="71"/>
      <c r="I32" s="15"/>
      <c r="J32" s="74"/>
      <c r="K32" s="73" t="e">
        <f>VLOOKUP($I32,マスターデータ!$B$2:$C$22,2,FALSE)</f>
        <v>#N/A</v>
      </c>
      <c r="L32" s="288"/>
      <c r="M32" s="289"/>
      <c r="N32" s="73" t="e">
        <f>VLOOKUP($L32,マスターデータ!$B$2:$C$22,2,FALSE)</f>
        <v>#N/A</v>
      </c>
      <c r="O32" s="240"/>
      <c r="P32" s="218"/>
      <c r="Q32" s="5"/>
      <c r="R32" s="223" t="str">
        <f t="shared" si="1"/>
        <v>　　</v>
      </c>
    </row>
    <row r="33" spans="1:18" ht="32.25" customHeight="1">
      <c r="A33" s="219">
        <v>9</v>
      </c>
      <c r="B33" s="298">
        <f t="shared" si="0"/>
        <v>0</v>
      </c>
      <c r="C33" s="79"/>
      <c r="D33" s="202"/>
      <c r="E33" s="14"/>
      <c r="F33" s="202"/>
      <c r="G33" s="14"/>
      <c r="H33" s="71"/>
      <c r="I33" s="15"/>
      <c r="J33" s="74"/>
      <c r="K33" s="73" t="e">
        <f>VLOOKUP($I33,マスターデータ!$B$2:$C$22,2,FALSE)</f>
        <v>#N/A</v>
      </c>
      <c r="L33" s="288"/>
      <c r="M33" s="289"/>
      <c r="N33" s="73" t="e">
        <f>VLOOKUP($L33,マスターデータ!$B$2:$C$22,2,FALSE)</f>
        <v>#N/A</v>
      </c>
      <c r="O33" s="240"/>
      <c r="P33" s="218"/>
      <c r="R33" s="223" t="str">
        <f t="shared" si="1"/>
        <v>　　</v>
      </c>
    </row>
    <row r="34" spans="1:18" ht="32.25" customHeight="1">
      <c r="A34" s="219">
        <v>10</v>
      </c>
      <c r="B34" s="298">
        <f t="shared" si="0"/>
        <v>0</v>
      </c>
      <c r="C34" s="79"/>
      <c r="D34" s="202"/>
      <c r="E34" s="14"/>
      <c r="F34" s="202"/>
      <c r="G34" s="14"/>
      <c r="H34" s="71"/>
      <c r="I34" s="15"/>
      <c r="J34" s="74"/>
      <c r="K34" s="73" t="e">
        <f>VLOOKUP($I34,マスターデータ!$B$2:$C$22,2,FALSE)</f>
        <v>#N/A</v>
      </c>
      <c r="L34" s="288"/>
      <c r="M34" s="289"/>
      <c r="N34" s="73" t="e">
        <f>VLOOKUP($L34,マスターデータ!$B$2:$C$22,2,FALSE)</f>
        <v>#N/A</v>
      </c>
      <c r="O34" s="240"/>
      <c r="P34" s="218"/>
      <c r="R34" s="223" t="str">
        <f t="shared" si="1"/>
        <v>　　</v>
      </c>
    </row>
    <row r="35" spans="1:18" ht="32.25" customHeight="1">
      <c r="A35" s="219">
        <v>11</v>
      </c>
      <c r="B35" s="298">
        <f t="shared" si="0"/>
        <v>0</v>
      </c>
      <c r="C35" s="79"/>
      <c r="D35" s="202"/>
      <c r="E35" s="14"/>
      <c r="F35" s="202"/>
      <c r="G35" s="14"/>
      <c r="H35" s="71"/>
      <c r="I35" s="15"/>
      <c r="J35" s="74"/>
      <c r="K35" s="73" t="e">
        <f>VLOOKUP($I35,マスターデータ!$B$2:$C$22,2,FALSE)</f>
        <v>#N/A</v>
      </c>
      <c r="L35" s="288"/>
      <c r="M35" s="289"/>
      <c r="N35" s="73" t="e">
        <f>VLOOKUP($L35,マスターデータ!$B$2:$C$22,2,FALSE)</f>
        <v>#N/A</v>
      </c>
      <c r="O35" s="240"/>
      <c r="P35" s="218"/>
      <c r="R35" s="223" t="str">
        <f t="shared" si="1"/>
        <v>　　</v>
      </c>
    </row>
    <row r="36" spans="1:18" ht="32.25" customHeight="1">
      <c r="A36" s="219">
        <v>12</v>
      </c>
      <c r="B36" s="298">
        <f t="shared" si="0"/>
        <v>0</v>
      </c>
      <c r="C36" s="79"/>
      <c r="D36" s="202"/>
      <c r="E36" s="14"/>
      <c r="F36" s="202"/>
      <c r="G36" s="14"/>
      <c r="H36" s="71"/>
      <c r="I36" s="15"/>
      <c r="J36" s="74"/>
      <c r="K36" s="73" t="e">
        <f>VLOOKUP($I36,マスターデータ!$B$2:$C$22,2,FALSE)</f>
        <v>#N/A</v>
      </c>
      <c r="L36" s="288"/>
      <c r="M36" s="289"/>
      <c r="N36" s="73" t="e">
        <f>VLOOKUP($L36,マスターデータ!$B$2:$C$22,2,FALSE)</f>
        <v>#N/A</v>
      </c>
      <c r="O36" s="240"/>
      <c r="P36" s="218"/>
      <c r="R36" s="223" t="str">
        <f t="shared" si="1"/>
        <v>　　</v>
      </c>
    </row>
    <row r="37" spans="1:18" ht="32.25" customHeight="1">
      <c r="A37" s="219">
        <v>13</v>
      </c>
      <c r="B37" s="298">
        <f t="shared" si="0"/>
        <v>0</v>
      </c>
      <c r="C37" s="79"/>
      <c r="D37" s="202"/>
      <c r="E37" s="14"/>
      <c r="F37" s="202"/>
      <c r="G37" s="14"/>
      <c r="H37" s="71"/>
      <c r="I37" s="15"/>
      <c r="J37" s="74"/>
      <c r="K37" s="73" t="e">
        <f>VLOOKUP($I37,マスターデータ!$B$2:$C$22,2,FALSE)</f>
        <v>#N/A</v>
      </c>
      <c r="L37" s="288"/>
      <c r="M37" s="289"/>
      <c r="N37" s="73" t="e">
        <f>VLOOKUP($L37,マスターデータ!$B$2:$C$22,2,FALSE)</f>
        <v>#N/A</v>
      </c>
      <c r="O37" s="240"/>
      <c r="P37" s="218"/>
      <c r="R37" s="223" t="str">
        <f t="shared" si="1"/>
        <v>　　</v>
      </c>
    </row>
    <row r="38" spans="1:18" ht="32.25" customHeight="1">
      <c r="A38" s="219">
        <v>14</v>
      </c>
      <c r="B38" s="298">
        <f t="shared" si="0"/>
        <v>0</v>
      </c>
      <c r="C38" s="79"/>
      <c r="D38" s="202"/>
      <c r="E38" s="14"/>
      <c r="F38" s="202"/>
      <c r="G38" s="14"/>
      <c r="H38" s="71"/>
      <c r="I38" s="15"/>
      <c r="J38" s="74"/>
      <c r="K38" s="73" t="e">
        <f>VLOOKUP($I38,マスターデータ!$B$2:$C$22,2,FALSE)</f>
        <v>#N/A</v>
      </c>
      <c r="L38" s="288"/>
      <c r="M38" s="289"/>
      <c r="N38" s="73" t="e">
        <f>VLOOKUP($L38,マスターデータ!$B$2:$C$22,2,FALSE)</f>
        <v>#N/A</v>
      </c>
      <c r="O38" s="240"/>
      <c r="P38" s="218"/>
      <c r="R38" s="223" t="str">
        <f t="shared" si="1"/>
        <v>　　</v>
      </c>
    </row>
    <row r="39" spans="1:18" ht="32.25" customHeight="1">
      <c r="A39" s="219">
        <v>15</v>
      </c>
      <c r="B39" s="298">
        <f t="shared" si="0"/>
        <v>0</v>
      </c>
      <c r="C39" s="79"/>
      <c r="D39" s="202"/>
      <c r="E39" s="14"/>
      <c r="F39" s="202"/>
      <c r="G39" s="14"/>
      <c r="H39" s="71"/>
      <c r="I39" s="15"/>
      <c r="J39" s="74"/>
      <c r="K39" s="73" t="e">
        <f>VLOOKUP($I39,マスターデータ!$B$2:$C$22,2,FALSE)</f>
        <v>#N/A</v>
      </c>
      <c r="L39" s="288"/>
      <c r="M39" s="289"/>
      <c r="N39" s="73" t="e">
        <f>VLOOKUP($L39,マスターデータ!$B$2:$C$22,2,FALSE)</f>
        <v>#N/A</v>
      </c>
      <c r="O39" s="240"/>
      <c r="P39" s="218"/>
      <c r="R39" s="223" t="str">
        <f t="shared" si="1"/>
        <v>　　</v>
      </c>
    </row>
    <row r="40" spans="1:18" ht="32.25" customHeight="1">
      <c r="A40" s="219">
        <v>16</v>
      </c>
      <c r="B40" s="298">
        <f t="shared" si="0"/>
        <v>0</v>
      </c>
      <c r="C40" s="79"/>
      <c r="D40" s="202"/>
      <c r="E40" s="14"/>
      <c r="F40" s="202"/>
      <c r="G40" s="14"/>
      <c r="H40" s="71"/>
      <c r="I40" s="15"/>
      <c r="J40" s="74"/>
      <c r="K40" s="73" t="e">
        <f>VLOOKUP($I40,マスターデータ!$B$2:$C$22,2,FALSE)</f>
        <v>#N/A</v>
      </c>
      <c r="L40" s="288"/>
      <c r="M40" s="289"/>
      <c r="N40" s="73" t="e">
        <f>VLOOKUP($L40,マスターデータ!$B$2:$C$22,2,FALSE)</f>
        <v>#N/A</v>
      </c>
      <c r="O40" s="240"/>
      <c r="P40" s="218"/>
      <c r="R40" s="223" t="str">
        <f t="shared" si="1"/>
        <v>　　</v>
      </c>
    </row>
    <row r="41" spans="1:18" ht="32.25" customHeight="1">
      <c r="A41" s="219">
        <v>17</v>
      </c>
      <c r="B41" s="298">
        <f t="shared" si="0"/>
        <v>0</v>
      </c>
      <c r="C41" s="79"/>
      <c r="D41" s="202"/>
      <c r="E41" s="14"/>
      <c r="F41" s="202"/>
      <c r="G41" s="14"/>
      <c r="H41" s="71"/>
      <c r="I41" s="15"/>
      <c r="J41" s="74"/>
      <c r="K41" s="73" t="e">
        <f>VLOOKUP($I41,マスターデータ!$B$2:$C$22,2,FALSE)</f>
        <v>#N/A</v>
      </c>
      <c r="L41" s="288"/>
      <c r="M41" s="289"/>
      <c r="N41" s="73" t="e">
        <f>VLOOKUP($L41,マスターデータ!$B$2:$C$22,2,FALSE)</f>
        <v>#N/A</v>
      </c>
      <c r="O41" s="240"/>
      <c r="P41" s="218"/>
      <c r="R41" s="223" t="str">
        <f t="shared" si="1"/>
        <v>　　</v>
      </c>
    </row>
    <row r="42" spans="1:18" ht="32.25" customHeight="1">
      <c r="A42" s="219">
        <v>18</v>
      </c>
      <c r="B42" s="298">
        <f t="shared" si="0"/>
        <v>0</v>
      </c>
      <c r="C42" s="79"/>
      <c r="D42" s="202"/>
      <c r="E42" s="14"/>
      <c r="F42" s="202"/>
      <c r="G42" s="14"/>
      <c r="H42" s="71"/>
      <c r="I42" s="15" t="s">
        <v>27</v>
      </c>
      <c r="J42" s="74"/>
      <c r="K42" s="73" t="e">
        <f>VLOOKUP($I42,マスターデータ!$B$2:$C$22,2,FALSE)</f>
        <v>#N/A</v>
      </c>
      <c r="L42" s="288"/>
      <c r="M42" s="289"/>
      <c r="N42" s="73" t="e">
        <f>VLOOKUP($L42,マスターデータ!$B$2:$C$22,2,FALSE)</f>
        <v>#N/A</v>
      </c>
      <c r="O42" s="240"/>
      <c r="P42" s="218"/>
      <c r="R42" s="223" t="str">
        <f t="shared" si="1"/>
        <v>　　</v>
      </c>
    </row>
    <row r="43" spans="1:18" ht="32.25" customHeight="1">
      <c r="A43" s="219">
        <v>19</v>
      </c>
      <c r="B43" s="298">
        <f t="shared" si="0"/>
        <v>0</v>
      </c>
      <c r="C43" s="79"/>
      <c r="D43" s="202"/>
      <c r="E43" s="14"/>
      <c r="F43" s="202"/>
      <c r="G43" s="14"/>
      <c r="H43" s="71"/>
      <c r="I43" s="15" t="s">
        <v>27</v>
      </c>
      <c r="J43" s="74"/>
      <c r="K43" s="73" t="e">
        <f>VLOOKUP($I43,マスターデータ!$B$2:$C$22,2,FALSE)</f>
        <v>#N/A</v>
      </c>
      <c r="L43" s="288"/>
      <c r="M43" s="289"/>
      <c r="N43" s="73" t="e">
        <f>VLOOKUP($L43,マスターデータ!$B$2:$C$22,2,FALSE)</f>
        <v>#N/A</v>
      </c>
      <c r="O43" s="240"/>
      <c r="P43" s="218"/>
      <c r="R43" s="223" t="str">
        <f t="shared" si="1"/>
        <v>　　</v>
      </c>
    </row>
    <row r="44" spans="1:18" ht="32.25" customHeight="1">
      <c r="A44" s="219">
        <v>20</v>
      </c>
      <c r="B44" s="298">
        <f t="shared" si="0"/>
        <v>0</v>
      </c>
      <c r="C44" s="79"/>
      <c r="D44" s="202"/>
      <c r="E44" s="14"/>
      <c r="F44" s="202"/>
      <c r="G44" s="14"/>
      <c r="H44" s="71"/>
      <c r="I44" s="15" t="s">
        <v>27</v>
      </c>
      <c r="J44" s="74"/>
      <c r="K44" s="73" t="e">
        <f>VLOOKUP($I44,マスターデータ!$B$2:$C$22,2,FALSE)</f>
        <v>#N/A</v>
      </c>
      <c r="L44" s="288"/>
      <c r="M44" s="289"/>
      <c r="N44" s="73" t="e">
        <f>VLOOKUP($L44,マスターデータ!$B$2:$C$22,2,FALSE)</f>
        <v>#N/A</v>
      </c>
      <c r="O44" s="240"/>
      <c r="P44" s="218"/>
      <c r="R44" s="223" t="str">
        <f t="shared" si="1"/>
        <v>　　</v>
      </c>
    </row>
    <row r="45" spans="1:18" ht="32.25" customHeight="1">
      <c r="A45" s="219">
        <v>21</v>
      </c>
      <c r="B45" s="298">
        <f t="shared" si="0"/>
        <v>0</v>
      </c>
      <c r="C45" s="79"/>
      <c r="D45" s="202"/>
      <c r="E45" s="14"/>
      <c r="F45" s="202"/>
      <c r="G45" s="14"/>
      <c r="H45" s="71"/>
      <c r="I45" s="15" t="s">
        <v>27</v>
      </c>
      <c r="J45" s="74"/>
      <c r="K45" s="73" t="e">
        <f>VLOOKUP($I45,マスターデータ!$B$2:$C$22,2,FALSE)</f>
        <v>#N/A</v>
      </c>
      <c r="L45" s="288" t="s">
        <v>27</v>
      </c>
      <c r="M45" s="289"/>
      <c r="N45" s="73" t="e">
        <f>VLOOKUP($L45,マスターデータ!$B$2:$C$22,2,FALSE)</f>
        <v>#N/A</v>
      </c>
      <c r="O45" s="240"/>
      <c r="P45" s="218"/>
      <c r="R45" s="223" t="str">
        <f t="shared" si="1"/>
        <v>　　</v>
      </c>
    </row>
    <row r="46" spans="1:18" ht="32.25" customHeight="1">
      <c r="A46" s="219">
        <v>22</v>
      </c>
      <c r="B46" s="298">
        <f t="shared" si="0"/>
        <v>0</v>
      </c>
      <c r="C46" s="79"/>
      <c r="D46" s="202"/>
      <c r="E46" s="14"/>
      <c r="F46" s="202"/>
      <c r="G46" s="14"/>
      <c r="H46" s="71"/>
      <c r="I46" s="15" t="s">
        <v>27</v>
      </c>
      <c r="J46" s="74"/>
      <c r="K46" s="73" t="e">
        <f>VLOOKUP($I46,マスターデータ!$B$2:$C$22,2,FALSE)</f>
        <v>#N/A</v>
      </c>
      <c r="L46" s="288" t="s">
        <v>27</v>
      </c>
      <c r="M46" s="289"/>
      <c r="N46" s="73" t="e">
        <f>VLOOKUP($L46,マスターデータ!$B$2:$C$22,2,FALSE)</f>
        <v>#N/A</v>
      </c>
      <c r="O46" s="240"/>
      <c r="P46" s="218"/>
      <c r="R46" s="223" t="str">
        <f t="shared" si="1"/>
        <v>　　</v>
      </c>
    </row>
    <row r="47" spans="1:18" ht="32.25" customHeight="1">
      <c r="A47" s="219">
        <v>23</v>
      </c>
      <c r="B47" s="298">
        <f t="shared" si="0"/>
        <v>0</v>
      </c>
      <c r="C47" s="79"/>
      <c r="D47" s="202"/>
      <c r="E47" s="14"/>
      <c r="F47" s="202"/>
      <c r="G47" s="14"/>
      <c r="H47" s="71"/>
      <c r="I47" s="15" t="s">
        <v>27</v>
      </c>
      <c r="J47" s="74"/>
      <c r="K47" s="73" t="e">
        <f>VLOOKUP($I47,マスターデータ!$B$2:$C$22,2,FALSE)</f>
        <v>#N/A</v>
      </c>
      <c r="L47" s="288" t="s">
        <v>27</v>
      </c>
      <c r="M47" s="289"/>
      <c r="N47" s="73" t="e">
        <f>VLOOKUP($L47,マスターデータ!$B$2:$C$22,2,FALSE)</f>
        <v>#N/A</v>
      </c>
      <c r="O47" s="240"/>
      <c r="P47" s="218"/>
      <c r="R47" s="223" t="str">
        <f t="shared" si="1"/>
        <v>　　</v>
      </c>
    </row>
    <row r="48" spans="1:18" ht="32.25" customHeight="1">
      <c r="A48" s="219">
        <v>24</v>
      </c>
      <c r="B48" s="298">
        <f t="shared" si="0"/>
        <v>0</v>
      </c>
      <c r="C48" s="79"/>
      <c r="D48" s="202"/>
      <c r="E48" s="14"/>
      <c r="F48" s="202"/>
      <c r="G48" s="14"/>
      <c r="H48" s="71"/>
      <c r="I48" s="15" t="s">
        <v>27</v>
      </c>
      <c r="J48" s="74"/>
      <c r="K48" s="73" t="e">
        <f>VLOOKUP($I48,マスターデータ!$B$2:$C$22,2,FALSE)</f>
        <v>#N/A</v>
      </c>
      <c r="L48" s="288" t="s">
        <v>27</v>
      </c>
      <c r="M48" s="289"/>
      <c r="N48" s="73" t="e">
        <f>VLOOKUP($L48,マスターデータ!$B$2:$C$22,2,FALSE)</f>
        <v>#N/A</v>
      </c>
      <c r="O48" s="240"/>
      <c r="P48" s="218"/>
      <c r="R48" s="223" t="str">
        <f t="shared" si="1"/>
        <v>　　</v>
      </c>
    </row>
    <row r="49" spans="1:19" ht="32.25" customHeight="1">
      <c r="A49" s="219">
        <v>25</v>
      </c>
      <c r="B49" s="298">
        <f t="shared" si="0"/>
        <v>0</v>
      </c>
      <c r="C49" s="79"/>
      <c r="D49" s="202"/>
      <c r="E49" s="14"/>
      <c r="F49" s="202"/>
      <c r="G49" s="14"/>
      <c r="H49" s="71"/>
      <c r="I49" s="15" t="s">
        <v>27</v>
      </c>
      <c r="J49" s="74"/>
      <c r="K49" s="73" t="e">
        <f>VLOOKUP($I49,マスターデータ!$B$2:$C$22,2,FALSE)</f>
        <v>#N/A</v>
      </c>
      <c r="L49" s="288" t="s">
        <v>27</v>
      </c>
      <c r="M49" s="289"/>
      <c r="N49" s="73" t="e">
        <f>VLOOKUP($L49,マスターデータ!$B$2:$C$22,2,FALSE)</f>
        <v>#N/A</v>
      </c>
      <c r="O49" s="240"/>
      <c r="P49" s="218"/>
      <c r="R49" s="223" t="str">
        <f t="shared" si="1"/>
        <v>　　</v>
      </c>
    </row>
    <row r="50" spans="1:19" ht="32.25" customHeight="1">
      <c r="A50" s="219">
        <v>26</v>
      </c>
      <c r="B50" s="298">
        <f t="shared" si="0"/>
        <v>0</v>
      </c>
      <c r="C50" s="79"/>
      <c r="D50" s="202"/>
      <c r="E50" s="14"/>
      <c r="F50" s="202"/>
      <c r="G50" s="14"/>
      <c r="H50" s="71"/>
      <c r="I50" s="15" t="s">
        <v>27</v>
      </c>
      <c r="J50" s="74"/>
      <c r="K50" s="73" t="e">
        <f>VLOOKUP($I50,マスターデータ!$B$2:$C$22,2,FALSE)</f>
        <v>#N/A</v>
      </c>
      <c r="L50" s="288" t="s">
        <v>27</v>
      </c>
      <c r="M50" s="289"/>
      <c r="N50" s="73" t="e">
        <f>VLOOKUP($L50,マスターデータ!$B$2:$C$22,2,FALSE)</f>
        <v>#N/A</v>
      </c>
      <c r="O50" s="240"/>
      <c r="P50" s="218"/>
      <c r="R50" s="223" t="str">
        <f t="shared" si="1"/>
        <v>　　</v>
      </c>
    </row>
    <row r="51" spans="1:19" ht="32.25" customHeight="1">
      <c r="A51" s="219">
        <v>27</v>
      </c>
      <c r="B51" s="298">
        <f t="shared" si="0"/>
        <v>0</v>
      </c>
      <c r="C51" s="79"/>
      <c r="D51" s="202"/>
      <c r="E51" s="14"/>
      <c r="F51" s="202"/>
      <c r="G51" s="14"/>
      <c r="H51" s="71"/>
      <c r="I51" s="15" t="s">
        <v>27</v>
      </c>
      <c r="J51" s="74"/>
      <c r="K51" s="73" t="e">
        <f>VLOOKUP($I51,マスターデータ!$B$2:$C$22,2,FALSE)</f>
        <v>#N/A</v>
      </c>
      <c r="L51" s="288" t="s">
        <v>27</v>
      </c>
      <c r="M51" s="289"/>
      <c r="N51" s="73" t="e">
        <f>VLOOKUP($L51,マスターデータ!$B$2:$C$22,2,FALSE)</f>
        <v>#N/A</v>
      </c>
      <c r="O51" s="240"/>
      <c r="P51" s="218"/>
      <c r="R51" s="223" t="str">
        <f t="shared" si="1"/>
        <v>　　</v>
      </c>
    </row>
    <row r="52" spans="1:19" ht="32.25" customHeight="1">
      <c r="A52" s="219">
        <v>28</v>
      </c>
      <c r="B52" s="298">
        <f t="shared" si="0"/>
        <v>0</v>
      </c>
      <c r="C52" s="79"/>
      <c r="D52" s="202"/>
      <c r="E52" s="14"/>
      <c r="F52" s="202"/>
      <c r="G52" s="14"/>
      <c r="H52" s="71"/>
      <c r="I52" s="15" t="s">
        <v>27</v>
      </c>
      <c r="J52" s="74"/>
      <c r="K52" s="73" t="e">
        <f>VLOOKUP($I52,マスターデータ!$B$2:$C$22,2,FALSE)</f>
        <v>#N/A</v>
      </c>
      <c r="L52" s="288" t="s">
        <v>27</v>
      </c>
      <c r="M52" s="289"/>
      <c r="N52" s="73" t="e">
        <f>VLOOKUP($L52,マスターデータ!$B$2:$C$22,2,FALSE)</f>
        <v>#N/A</v>
      </c>
      <c r="O52" s="240"/>
      <c r="P52" s="218"/>
      <c r="R52" s="223" t="str">
        <f t="shared" si="1"/>
        <v>　　</v>
      </c>
    </row>
    <row r="53" spans="1:19" ht="32.25" customHeight="1">
      <c r="A53" s="219">
        <v>29</v>
      </c>
      <c r="B53" s="298">
        <f t="shared" si="0"/>
        <v>0</v>
      </c>
      <c r="C53" s="79"/>
      <c r="D53" s="202"/>
      <c r="E53" s="14"/>
      <c r="F53" s="202"/>
      <c r="G53" s="14"/>
      <c r="H53" s="71"/>
      <c r="I53" s="15" t="s">
        <v>27</v>
      </c>
      <c r="J53" s="74"/>
      <c r="K53" s="73" t="e">
        <f>VLOOKUP($I53,マスターデータ!$B$2:$C$22,2,FALSE)</f>
        <v>#N/A</v>
      </c>
      <c r="L53" s="290" t="s">
        <v>27</v>
      </c>
      <c r="M53" s="289"/>
      <c r="N53" s="73" t="e">
        <f>VLOOKUP($L53,マスターデータ!$B$2:$C$22,2,FALSE)</f>
        <v>#N/A</v>
      </c>
      <c r="O53" s="240"/>
      <c r="P53" s="218"/>
      <c r="R53" s="223" t="str">
        <f t="shared" si="1"/>
        <v>　　</v>
      </c>
    </row>
    <row r="54" spans="1:19" ht="32.25" customHeight="1" thickBot="1">
      <c r="A54" s="220">
        <v>30</v>
      </c>
      <c r="B54" s="298">
        <f t="shared" si="0"/>
        <v>0</v>
      </c>
      <c r="C54" s="80"/>
      <c r="D54" s="17"/>
      <c r="E54" s="18"/>
      <c r="F54" s="19"/>
      <c r="G54" s="18"/>
      <c r="H54" s="75"/>
      <c r="I54" s="20" t="s">
        <v>27</v>
      </c>
      <c r="J54" s="76"/>
      <c r="K54" s="73" t="e">
        <f>VLOOKUP($I54,マスターデータ!$B$2:$C$22,2,FALSE)</f>
        <v>#N/A</v>
      </c>
      <c r="L54" s="20" t="s">
        <v>27</v>
      </c>
      <c r="M54" s="291"/>
      <c r="N54" s="73" t="e">
        <f>VLOOKUP($L54,マスターデータ!$B$2:$C$22,2,FALSE)</f>
        <v>#N/A</v>
      </c>
      <c r="O54" s="241"/>
      <c r="P54" s="221"/>
      <c r="R54" s="223" t="str">
        <f t="shared" si="1"/>
        <v>　　</v>
      </c>
    </row>
    <row r="55" spans="1:19" ht="32.25" customHeight="1">
      <c r="A55" s="217">
        <v>31</v>
      </c>
      <c r="B55" s="298">
        <f t="shared" si="0"/>
        <v>0</v>
      </c>
      <c r="C55" s="79"/>
      <c r="D55" s="202"/>
      <c r="E55" s="14"/>
      <c r="F55" s="202"/>
      <c r="G55" s="14"/>
      <c r="H55" s="71"/>
      <c r="I55" s="15" t="s">
        <v>27</v>
      </c>
      <c r="J55" s="72"/>
      <c r="K55" s="73" t="e">
        <f>VLOOKUP($I55,マスターデータ!$B$2:$C$22,2,FALSE)</f>
        <v>#N/A</v>
      </c>
      <c r="L55" s="15" t="s">
        <v>27</v>
      </c>
      <c r="M55" s="289"/>
      <c r="N55" s="73" t="e">
        <f>VLOOKUP($L55,マスターデータ!$B$2:$C$22,2,FALSE)</f>
        <v>#N/A</v>
      </c>
      <c r="O55" s="242"/>
      <c r="P55" s="222"/>
      <c r="R55" s="223" t="str">
        <f t="shared" si="1"/>
        <v>　　</v>
      </c>
      <c r="S55" s="13" t="s">
        <v>28</v>
      </c>
    </row>
    <row r="56" spans="1:19" ht="32.25" customHeight="1">
      <c r="A56" s="219">
        <v>32</v>
      </c>
      <c r="B56" s="298">
        <f t="shared" si="0"/>
        <v>0</v>
      </c>
      <c r="C56" s="79"/>
      <c r="D56" s="202"/>
      <c r="E56" s="14"/>
      <c r="F56" s="202"/>
      <c r="G56" s="14"/>
      <c r="H56" s="71"/>
      <c r="I56" s="15" t="s">
        <v>27</v>
      </c>
      <c r="J56" s="74"/>
      <c r="K56" s="73" t="e">
        <f>VLOOKUP($I56,マスターデータ!$B$2:$C$22,2,FALSE)</f>
        <v>#N/A</v>
      </c>
      <c r="L56" s="288" t="s">
        <v>27</v>
      </c>
      <c r="M56" s="289"/>
      <c r="N56" s="73" t="e">
        <f>VLOOKUP($L56,マスターデータ!$B$2:$C$22,2,FALSE)</f>
        <v>#N/A</v>
      </c>
      <c r="O56" s="240"/>
      <c r="P56" s="218"/>
      <c r="R56" s="223" t="str">
        <f t="shared" si="1"/>
        <v>　　</v>
      </c>
      <c r="S56" s="13" t="s">
        <v>28</v>
      </c>
    </row>
    <row r="57" spans="1:19" ht="32.25" customHeight="1">
      <c r="A57" s="219">
        <v>33</v>
      </c>
      <c r="B57" s="298">
        <f t="shared" si="0"/>
        <v>0</v>
      </c>
      <c r="C57" s="79"/>
      <c r="D57" s="202"/>
      <c r="E57" s="14"/>
      <c r="F57" s="202"/>
      <c r="G57" s="14"/>
      <c r="H57" s="71"/>
      <c r="I57" s="15" t="s">
        <v>27</v>
      </c>
      <c r="J57" s="74"/>
      <c r="K57" s="73" t="e">
        <f>VLOOKUP($I57,マスターデータ!$B$2:$C$22,2,FALSE)</f>
        <v>#N/A</v>
      </c>
      <c r="L57" s="288" t="s">
        <v>27</v>
      </c>
      <c r="M57" s="289"/>
      <c r="N57" s="73" t="e">
        <f>VLOOKUP($L57,マスターデータ!$B$2:$C$22,2,FALSE)</f>
        <v>#N/A</v>
      </c>
      <c r="O57" s="240"/>
      <c r="P57" s="218"/>
      <c r="R57" s="223" t="str">
        <f t="shared" si="1"/>
        <v>　　</v>
      </c>
      <c r="S57" s="13" t="s">
        <v>28</v>
      </c>
    </row>
    <row r="58" spans="1:19" ht="32.25" customHeight="1">
      <c r="A58" s="219">
        <v>34</v>
      </c>
      <c r="B58" s="298">
        <f t="shared" si="0"/>
        <v>0</v>
      </c>
      <c r="C58" s="79"/>
      <c r="D58" s="202"/>
      <c r="E58" s="14"/>
      <c r="F58" s="202"/>
      <c r="G58" s="14"/>
      <c r="H58" s="71"/>
      <c r="I58" s="15" t="s">
        <v>27</v>
      </c>
      <c r="J58" s="74"/>
      <c r="K58" s="73" t="e">
        <f>VLOOKUP($I58,マスターデータ!$B$2:$C$22,2,FALSE)</f>
        <v>#N/A</v>
      </c>
      <c r="L58" s="288" t="s">
        <v>27</v>
      </c>
      <c r="M58" s="289"/>
      <c r="N58" s="73" t="e">
        <f>VLOOKUP($L58,マスターデータ!$B$2:$C$22,2,FALSE)</f>
        <v>#N/A</v>
      </c>
      <c r="O58" s="240"/>
      <c r="P58" s="218"/>
      <c r="R58" s="223" t="str">
        <f t="shared" si="1"/>
        <v>　　</v>
      </c>
      <c r="S58" s="13" t="s">
        <v>28</v>
      </c>
    </row>
    <row r="59" spans="1:19" ht="32.25" customHeight="1">
      <c r="A59" s="219">
        <v>35</v>
      </c>
      <c r="B59" s="298">
        <f t="shared" si="0"/>
        <v>0</v>
      </c>
      <c r="C59" s="79"/>
      <c r="D59" s="202"/>
      <c r="E59" s="14"/>
      <c r="F59" s="202"/>
      <c r="G59" s="14"/>
      <c r="H59" s="71"/>
      <c r="I59" s="15" t="s">
        <v>27</v>
      </c>
      <c r="J59" s="74"/>
      <c r="K59" s="73" t="e">
        <f>VLOOKUP($I59,マスターデータ!$B$2:$C$22,2,FALSE)</f>
        <v>#N/A</v>
      </c>
      <c r="L59" s="288" t="s">
        <v>27</v>
      </c>
      <c r="M59" s="289"/>
      <c r="N59" s="73" t="e">
        <f>VLOOKUP($L59,マスターデータ!$B$2:$C$22,2,FALSE)</f>
        <v>#N/A</v>
      </c>
      <c r="O59" s="240"/>
      <c r="P59" s="218"/>
      <c r="R59" s="223" t="str">
        <f t="shared" si="1"/>
        <v>　　</v>
      </c>
      <c r="S59" s="13" t="s">
        <v>28</v>
      </c>
    </row>
    <row r="60" spans="1:19" ht="32.25" customHeight="1">
      <c r="A60" s="219">
        <v>36</v>
      </c>
      <c r="B60" s="298">
        <f t="shared" si="0"/>
        <v>0</v>
      </c>
      <c r="C60" s="79"/>
      <c r="D60" s="202"/>
      <c r="E60" s="14"/>
      <c r="F60" s="202"/>
      <c r="G60" s="14"/>
      <c r="H60" s="71"/>
      <c r="I60" s="15" t="s">
        <v>27</v>
      </c>
      <c r="J60" s="74"/>
      <c r="K60" s="73" t="e">
        <f>VLOOKUP($I60,マスターデータ!$B$2:$C$22,2,FALSE)</f>
        <v>#N/A</v>
      </c>
      <c r="L60" s="288" t="s">
        <v>27</v>
      </c>
      <c r="M60" s="289"/>
      <c r="N60" s="73" t="e">
        <f>VLOOKUP($L60,マスターデータ!$B$2:$C$22,2,FALSE)</f>
        <v>#N/A</v>
      </c>
      <c r="O60" s="240"/>
      <c r="P60" s="218"/>
      <c r="R60" s="223" t="str">
        <f t="shared" si="1"/>
        <v>　　</v>
      </c>
      <c r="S60" s="2" t="s">
        <v>28</v>
      </c>
    </row>
    <row r="61" spans="1:19" ht="32.25" customHeight="1">
      <c r="A61" s="219">
        <v>37</v>
      </c>
      <c r="B61" s="298">
        <f t="shared" si="0"/>
        <v>0</v>
      </c>
      <c r="C61" s="79"/>
      <c r="D61" s="202"/>
      <c r="E61" s="14"/>
      <c r="F61" s="202"/>
      <c r="G61" s="14"/>
      <c r="H61" s="71"/>
      <c r="I61" s="15" t="s">
        <v>27</v>
      </c>
      <c r="J61" s="74"/>
      <c r="K61" s="73" t="e">
        <f>VLOOKUP($I61,マスターデータ!$B$2:$C$22,2,FALSE)</f>
        <v>#N/A</v>
      </c>
      <c r="L61" s="288" t="s">
        <v>27</v>
      </c>
      <c r="M61" s="289"/>
      <c r="N61" s="73" t="e">
        <f>VLOOKUP($L61,マスターデータ!$B$2:$C$22,2,FALSE)</f>
        <v>#N/A</v>
      </c>
      <c r="O61" s="240"/>
      <c r="P61" s="218"/>
      <c r="R61" s="223" t="str">
        <f t="shared" si="1"/>
        <v>　　</v>
      </c>
    </row>
    <row r="62" spans="1:19" ht="32.25" customHeight="1">
      <c r="A62" s="219">
        <v>38</v>
      </c>
      <c r="B62" s="298">
        <f t="shared" si="0"/>
        <v>0</v>
      </c>
      <c r="C62" s="79"/>
      <c r="D62" s="202"/>
      <c r="E62" s="14"/>
      <c r="F62" s="202"/>
      <c r="G62" s="14"/>
      <c r="H62" s="71"/>
      <c r="I62" s="15" t="s">
        <v>27</v>
      </c>
      <c r="J62" s="74"/>
      <c r="K62" s="73" t="e">
        <f>VLOOKUP($I62,マスターデータ!$B$2:$C$22,2,FALSE)</f>
        <v>#N/A</v>
      </c>
      <c r="L62" s="288" t="s">
        <v>27</v>
      </c>
      <c r="M62" s="289"/>
      <c r="N62" s="73" t="e">
        <f>VLOOKUP($L62,マスターデータ!$B$2:$C$22,2,FALSE)</f>
        <v>#N/A</v>
      </c>
      <c r="O62" s="240"/>
      <c r="P62" s="218"/>
      <c r="Q62" s="5"/>
      <c r="R62" s="223" t="str">
        <f t="shared" si="1"/>
        <v>　　</v>
      </c>
    </row>
    <row r="63" spans="1:19" ht="32.25" customHeight="1">
      <c r="A63" s="219">
        <v>39</v>
      </c>
      <c r="B63" s="298">
        <f t="shared" si="0"/>
        <v>0</v>
      </c>
      <c r="C63" s="79"/>
      <c r="D63" s="202"/>
      <c r="E63" s="14"/>
      <c r="F63" s="202"/>
      <c r="G63" s="14"/>
      <c r="H63" s="71"/>
      <c r="I63" s="15" t="s">
        <v>27</v>
      </c>
      <c r="J63" s="74"/>
      <c r="K63" s="73" t="e">
        <f>VLOOKUP($I63,マスターデータ!$B$2:$C$22,2,FALSE)</f>
        <v>#N/A</v>
      </c>
      <c r="L63" s="288" t="s">
        <v>27</v>
      </c>
      <c r="M63" s="289"/>
      <c r="N63" s="73" t="e">
        <f>VLOOKUP($L63,マスターデータ!$B$2:$C$22,2,FALSE)</f>
        <v>#N/A</v>
      </c>
      <c r="O63" s="240"/>
      <c r="P63" s="218"/>
      <c r="R63" s="223" t="str">
        <f t="shared" si="1"/>
        <v>　　</v>
      </c>
    </row>
    <row r="64" spans="1:19" ht="32.25" customHeight="1">
      <c r="A64" s="219">
        <v>40</v>
      </c>
      <c r="B64" s="298">
        <f t="shared" si="0"/>
        <v>0</v>
      </c>
      <c r="C64" s="79"/>
      <c r="D64" s="202"/>
      <c r="E64" s="14"/>
      <c r="F64" s="202"/>
      <c r="G64" s="14"/>
      <c r="H64" s="71"/>
      <c r="I64" s="15" t="s">
        <v>27</v>
      </c>
      <c r="J64" s="74"/>
      <c r="K64" s="73" t="e">
        <f>VLOOKUP($I64,マスターデータ!$B$2:$C$22,2,FALSE)</f>
        <v>#N/A</v>
      </c>
      <c r="L64" s="288" t="s">
        <v>27</v>
      </c>
      <c r="M64" s="289"/>
      <c r="N64" s="73" t="e">
        <f>VLOOKUP($L64,マスターデータ!$B$2:$C$22,2,FALSE)</f>
        <v>#N/A</v>
      </c>
      <c r="O64" s="240"/>
      <c r="P64" s="218"/>
      <c r="R64" s="223" t="str">
        <f t="shared" si="1"/>
        <v>　　</v>
      </c>
    </row>
    <row r="65" spans="1:18" ht="32.25" customHeight="1">
      <c r="A65" s="219">
        <v>41</v>
      </c>
      <c r="B65" s="298">
        <f t="shared" si="0"/>
        <v>0</v>
      </c>
      <c r="C65" s="79"/>
      <c r="D65" s="202"/>
      <c r="E65" s="14"/>
      <c r="F65" s="202"/>
      <c r="G65" s="14"/>
      <c r="H65" s="71"/>
      <c r="I65" s="15" t="s">
        <v>27</v>
      </c>
      <c r="J65" s="74"/>
      <c r="K65" s="73" t="e">
        <f>VLOOKUP($I65,マスターデータ!$B$2:$C$22,2,FALSE)</f>
        <v>#N/A</v>
      </c>
      <c r="L65" s="288" t="s">
        <v>27</v>
      </c>
      <c r="M65" s="289"/>
      <c r="N65" s="73" t="e">
        <f>VLOOKUP($L65,マスターデータ!$B$2:$C$22,2,FALSE)</f>
        <v>#N/A</v>
      </c>
      <c r="O65" s="240"/>
      <c r="P65" s="218"/>
      <c r="R65" s="223" t="str">
        <f t="shared" si="1"/>
        <v>　　</v>
      </c>
    </row>
    <row r="66" spans="1:18" ht="32.25" customHeight="1">
      <c r="A66" s="219">
        <v>42</v>
      </c>
      <c r="B66" s="298">
        <f t="shared" si="0"/>
        <v>0</v>
      </c>
      <c r="C66" s="79"/>
      <c r="D66" s="202"/>
      <c r="E66" s="14"/>
      <c r="F66" s="202"/>
      <c r="G66" s="14"/>
      <c r="H66" s="71"/>
      <c r="I66" s="15" t="s">
        <v>27</v>
      </c>
      <c r="J66" s="74"/>
      <c r="K66" s="73" t="e">
        <f>VLOOKUP($I66,マスターデータ!$B$2:$C$22,2,FALSE)</f>
        <v>#N/A</v>
      </c>
      <c r="L66" s="288" t="s">
        <v>27</v>
      </c>
      <c r="M66" s="289"/>
      <c r="N66" s="73" t="e">
        <f>VLOOKUP($L66,マスターデータ!$B$2:$C$22,2,FALSE)</f>
        <v>#N/A</v>
      </c>
      <c r="O66" s="240"/>
      <c r="P66" s="218"/>
      <c r="R66" s="223" t="str">
        <f t="shared" si="1"/>
        <v>　　</v>
      </c>
    </row>
    <row r="67" spans="1:18" ht="32.25" customHeight="1">
      <c r="A67" s="219">
        <v>43</v>
      </c>
      <c r="B67" s="298">
        <f t="shared" si="0"/>
        <v>0</v>
      </c>
      <c r="C67" s="79"/>
      <c r="D67" s="202"/>
      <c r="E67" s="14"/>
      <c r="F67" s="202"/>
      <c r="G67" s="14"/>
      <c r="H67" s="71"/>
      <c r="I67" s="15" t="s">
        <v>27</v>
      </c>
      <c r="J67" s="74"/>
      <c r="K67" s="73" t="e">
        <f>VLOOKUP($I67,マスターデータ!$B$2:$C$22,2,FALSE)</f>
        <v>#N/A</v>
      </c>
      <c r="L67" s="288" t="s">
        <v>27</v>
      </c>
      <c r="M67" s="289"/>
      <c r="N67" s="73" t="e">
        <f>VLOOKUP($L67,マスターデータ!$B$2:$C$22,2,FALSE)</f>
        <v>#N/A</v>
      </c>
      <c r="O67" s="240"/>
      <c r="P67" s="218"/>
      <c r="R67" s="223" t="str">
        <f t="shared" si="1"/>
        <v>　　</v>
      </c>
    </row>
    <row r="68" spans="1:18" ht="32.25" customHeight="1">
      <c r="A68" s="219">
        <v>44</v>
      </c>
      <c r="B68" s="298">
        <f t="shared" si="0"/>
        <v>0</v>
      </c>
      <c r="C68" s="79"/>
      <c r="D68" s="202"/>
      <c r="E68" s="14"/>
      <c r="F68" s="202"/>
      <c r="G68" s="14"/>
      <c r="H68" s="71"/>
      <c r="I68" s="15" t="s">
        <v>27</v>
      </c>
      <c r="J68" s="74"/>
      <c r="K68" s="73" t="e">
        <f>VLOOKUP($I68,マスターデータ!$B$2:$C$22,2,FALSE)</f>
        <v>#N/A</v>
      </c>
      <c r="L68" s="288" t="s">
        <v>27</v>
      </c>
      <c r="M68" s="289"/>
      <c r="N68" s="73" t="e">
        <f>VLOOKUP($L68,マスターデータ!$B$2:$C$22,2,FALSE)</f>
        <v>#N/A</v>
      </c>
      <c r="O68" s="240"/>
      <c r="P68" s="218"/>
      <c r="R68" s="223" t="str">
        <f t="shared" si="1"/>
        <v>　　</v>
      </c>
    </row>
    <row r="69" spans="1:18" ht="32.25" customHeight="1">
      <c r="A69" s="219">
        <v>45</v>
      </c>
      <c r="B69" s="298">
        <f t="shared" si="0"/>
        <v>0</v>
      </c>
      <c r="C69" s="79"/>
      <c r="D69" s="202"/>
      <c r="E69" s="14"/>
      <c r="F69" s="202"/>
      <c r="G69" s="14"/>
      <c r="H69" s="71"/>
      <c r="I69" s="15" t="s">
        <v>27</v>
      </c>
      <c r="J69" s="74"/>
      <c r="K69" s="73" t="e">
        <f>VLOOKUP($I69,マスターデータ!$B$2:$C$22,2,FALSE)</f>
        <v>#N/A</v>
      </c>
      <c r="L69" s="288" t="s">
        <v>27</v>
      </c>
      <c r="M69" s="289"/>
      <c r="N69" s="73" t="e">
        <f>VLOOKUP($L69,マスターデータ!$B$2:$C$22,2,FALSE)</f>
        <v>#N/A</v>
      </c>
      <c r="O69" s="240"/>
      <c r="P69" s="218"/>
      <c r="R69" s="223" t="str">
        <f t="shared" si="1"/>
        <v>　　</v>
      </c>
    </row>
    <row r="70" spans="1:18" ht="32.25" customHeight="1">
      <c r="A70" s="219">
        <v>46</v>
      </c>
      <c r="B70" s="298">
        <f t="shared" si="0"/>
        <v>0</v>
      </c>
      <c r="C70" s="79"/>
      <c r="D70" s="202"/>
      <c r="E70" s="14"/>
      <c r="F70" s="202"/>
      <c r="G70" s="14"/>
      <c r="H70" s="71"/>
      <c r="I70" s="15" t="s">
        <v>27</v>
      </c>
      <c r="J70" s="74"/>
      <c r="K70" s="73" t="e">
        <f>VLOOKUP($I70,マスターデータ!$B$2:$C$22,2,FALSE)</f>
        <v>#N/A</v>
      </c>
      <c r="L70" s="288" t="s">
        <v>27</v>
      </c>
      <c r="M70" s="289"/>
      <c r="N70" s="73" t="e">
        <f>VLOOKUP($L70,マスターデータ!$B$2:$C$22,2,FALSE)</f>
        <v>#N/A</v>
      </c>
      <c r="O70" s="240"/>
      <c r="P70" s="218"/>
      <c r="R70" s="223" t="str">
        <f t="shared" si="1"/>
        <v>　　</v>
      </c>
    </row>
    <row r="71" spans="1:18" ht="32.25" customHeight="1">
      <c r="A71" s="219">
        <v>47</v>
      </c>
      <c r="B71" s="298">
        <f t="shared" si="0"/>
        <v>0</v>
      </c>
      <c r="C71" s="79"/>
      <c r="D71" s="202"/>
      <c r="E71" s="14"/>
      <c r="F71" s="202"/>
      <c r="G71" s="14"/>
      <c r="H71" s="71"/>
      <c r="I71" s="15" t="s">
        <v>27</v>
      </c>
      <c r="J71" s="74"/>
      <c r="K71" s="73" t="e">
        <f>VLOOKUP($I71,マスターデータ!$B$2:$C$22,2,FALSE)</f>
        <v>#N/A</v>
      </c>
      <c r="L71" s="288" t="s">
        <v>27</v>
      </c>
      <c r="M71" s="289"/>
      <c r="N71" s="73" t="e">
        <f>VLOOKUP($L71,マスターデータ!$B$2:$C$22,2,FALSE)</f>
        <v>#N/A</v>
      </c>
      <c r="O71" s="240"/>
      <c r="P71" s="218"/>
      <c r="R71" s="223" t="str">
        <f t="shared" si="1"/>
        <v>　　</v>
      </c>
    </row>
    <row r="72" spans="1:18" ht="32.25" customHeight="1">
      <c r="A72" s="219">
        <v>48</v>
      </c>
      <c r="B72" s="298">
        <f t="shared" si="0"/>
        <v>0</v>
      </c>
      <c r="C72" s="79"/>
      <c r="D72" s="202"/>
      <c r="E72" s="14"/>
      <c r="F72" s="202"/>
      <c r="G72" s="14"/>
      <c r="H72" s="71"/>
      <c r="I72" s="15" t="s">
        <v>27</v>
      </c>
      <c r="J72" s="74"/>
      <c r="K72" s="73" t="e">
        <f>VLOOKUP($I72,マスターデータ!$B$2:$C$22,2,FALSE)</f>
        <v>#N/A</v>
      </c>
      <c r="L72" s="288" t="s">
        <v>27</v>
      </c>
      <c r="M72" s="289"/>
      <c r="N72" s="73" t="e">
        <f>VLOOKUP($L72,マスターデータ!$B$2:$C$22,2,FALSE)</f>
        <v>#N/A</v>
      </c>
      <c r="O72" s="240"/>
      <c r="P72" s="218"/>
      <c r="R72" s="223" t="str">
        <f t="shared" si="1"/>
        <v>　　</v>
      </c>
    </row>
    <row r="73" spans="1:18" ht="32.25" customHeight="1">
      <c r="A73" s="219">
        <v>49</v>
      </c>
      <c r="B73" s="298">
        <f t="shared" si="0"/>
        <v>0</v>
      </c>
      <c r="C73" s="79"/>
      <c r="D73" s="202"/>
      <c r="E73" s="14"/>
      <c r="F73" s="202"/>
      <c r="G73" s="14"/>
      <c r="H73" s="71"/>
      <c r="I73" s="15" t="s">
        <v>27</v>
      </c>
      <c r="J73" s="74"/>
      <c r="K73" s="73" t="e">
        <f>VLOOKUP($I73,マスターデータ!$B$2:$C$22,2,FALSE)</f>
        <v>#N/A</v>
      </c>
      <c r="L73" s="288" t="s">
        <v>27</v>
      </c>
      <c r="M73" s="289"/>
      <c r="N73" s="73" t="e">
        <f>VLOOKUP($L73,マスターデータ!$B$2:$C$22,2,FALSE)</f>
        <v>#N/A</v>
      </c>
      <c r="O73" s="240"/>
      <c r="P73" s="218"/>
      <c r="R73" s="223" t="str">
        <f t="shared" si="1"/>
        <v>　　</v>
      </c>
    </row>
    <row r="74" spans="1:18" ht="32.25" customHeight="1">
      <c r="A74" s="219">
        <v>50</v>
      </c>
      <c r="B74" s="298">
        <f t="shared" si="0"/>
        <v>0</v>
      </c>
      <c r="C74" s="79"/>
      <c r="D74" s="202"/>
      <c r="E74" s="14"/>
      <c r="F74" s="202"/>
      <c r="G74" s="14"/>
      <c r="H74" s="71"/>
      <c r="I74" s="15" t="s">
        <v>27</v>
      </c>
      <c r="J74" s="74"/>
      <c r="K74" s="73" t="e">
        <f>VLOOKUP($I74,マスターデータ!$B$2:$C$22,2,FALSE)</f>
        <v>#N/A</v>
      </c>
      <c r="L74" s="288" t="s">
        <v>27</v>
      </c>
      <c r="M74" s="289"/>
      <c r="N74" s="73" t="e">
        <f>VLOOKUP($L74,マスターデータ!$B$2:$C$22,2,FALSE)</f>
        <v>#N/A</v>
      </c>
      <c r="O74" s="240"/>
      <c r="P74" s="218"/>
      <c r="R74" s="223" t="str">
        <f t="shared" si="1"/>
        <v>　　</v>
      </c>
    </row>
    <row r="75" spans="1:18" ht="32.25" customHeight="1">
      <c r="A75" s="219">
        <v>51</v>
      </c>
      <c r="B75" s="298">
        <f t="shared" si="0"/>
        <v>0</v>
      </c>
      <c r="C75" s="79"/>
      <c r="D75" s="202"/>
      <c r="E75" s="14"/>
      <c r="F75" s="202"/>
      <c r="G75" s="14"/>
      <c r="H75" s="71"/>
      <c r="I75" s="15" t="s">
        <v>27</v>
      </c>
      <c r="J75" s="74"/>
      <c r="K75" s="73" t="e">
        <f>VLOOKUP($I75,マスターデータ!$B$2:$C$22,2,FALSE)</f>
        <v>#N/A</v>
      </c>
      <c r="L75" s="288" t="s">
        <v>27</v>
      </c>
      <c r="M75" s="289"/>
      <c r="N75" s="73" t="e">
        <f>VLOOKUP($L75,マスターデータ!$B$2:$C$22,2,FALSE)</f>
        <v>#N/A</v>
      </c>
      <c r="O75" s="240"/>
      <c r="P75" s="218"/>
      <c r="R75" s="223" t="str">
        <f t="shared" si="1"/>
        <v>　　</v>
      </c>
    </row>
    <row r="76" spans="1:18" ht="32.25" customHeight="1">
      <c r="A76" s="219">
        <v>52</v>
      </c>
      <c r="B76" s="298">
        <f t="shared" si="0"/>
        <v>0</v>
      </c>
      <c r="C76" s="79"/>
      <c r="D76" s="202"/>
      <c r="E76" s="14"/>
      <c r="F76" s="202"/>
      <c r="G76" s="14"/>
      <c r="H76" s="71"/>
      <c r="I76" s="15" t="s">
        <v>27</v>
      </c>
      <c r="J76" s="74"/>
      <c r="K76" s="73" t="e">
        <f>VLOOKUP($I76,マスターデータ!$B$2:$C$22,2,FALSE)</f>
        <v>#N/A</v>
      </c>
      <c r="L76" s="288" t="s">
        <v>27</v>
      </c>
      <c r="M76" s="289"/>
      <c r="N76" s="73" t="e">
        <f>VLOOKUP($L76,マスターデータ!$B$2:$C$22,2,FALSE)</f>
        <v>#N/A</v>
      </c>
      <c r="O76" s="240"/>
      <c r="P76" s="218"/>
      <c r="R76" s="223" t="str">
        <f t="shared" si="1"/>
        <v>　　</v>
      </c>
    </row>
    <row r="77" spans="1:18" ht="32.25" customHeight="1">
      <c r="A77" s="219">
        <v>53</v>
      </c>
      <c r="B77" s="298">
        <f t="shared" si="0"/>
        <v>0</v>
      </c>
      <c r="C77" s="79"/>
      <c r="D77" s="202"/>
      <c r="E77" s="14"/>
      <c r="F77" s="202"/>
      <c r="G77" s="14"/>
      <c r="H77" s="71"/>
      <c r="I77" s="15" t="s">
        <v>27</v>
      </c>
      <c r="J77" s="74"/>
      <c r="K77" s="73" t="e">
        <f>VLOOKUP($I77,マスターデータ!$B$2:$C$22,2,FALSE)</f>
        <v>#N/A</v>
      </c>
      <c r="L77" s="288" t="s">
        <v>27</v>
      </c>
      <c r="M77" s="289"/>
      <c r="N77" s="73" t="e">
        <f>VLOOKUP($L77,マスターデータ!$B$2:$C$22,2,FALSE)</f>
        <v>#N/A</v>
      </c>
      <c r="O77" s="240"/>
      <c r="P77" s="218"/>
      <c r="R77" s="223" t="str">
        <f t="shared" si="1"/>
        <v>　　</v>
      </c>
    </row>
    <row r="78" spans="1:18" ht="32.25" customHeight="1">
      <c r="A78" s="219">
        <v>54</v>
      </c>
      <c r="B78" s="298">
        <f t="shared" si="0"/>
        <v>0</v>
      </c>
      <c r="C78" s="79"/>
      <c r="D78" s="202"/>
      <c r="E78" s="14"/>
      <c r="F78" s="202"/>
      <c r="G78" s="14"/>
      <c r="H78" s="71"/>
      <c r="I78" s="15" t="s">
        <v>27</v>
      </c>
      <c r="J78" s="74"/>
      <c r="K78" s="73" t="e">
        <f>VLOOKUP($I78,マスターデータ!$B$2:$C$22,2,FALSE)</f>
        <v>#N/A</v>
      </c>
      <c r="L78" s="288" t="s">
        <v>27</v>
      </c>
      <c r="M78" s="289"/>
      <c r="N78" s="73" t="e">
        <f>VLOOKUP($L78,マスターデータ!$B$2:$C$22,2,FALSE)</f>
        <v>#N/A</v>
      </c>
      <c r="O78" s="240"/>
      <c r="P78" s="218"/>
      <c r="R78" s="223" t="str">
        <f t="shared" si="1"/>
        <v>　　</v>
      </c>
    </row>
    <row r="79" spans="1:18" ht="32.25" customHeight="1">
      <c r="A79" s="219">
        <v>55</v>
      </c>
      <c r="B79" s="298">
        <f t="shared" si="0"/>
        <v>0</v>
      </c>
      <c r="C79" s="79"/>
      <c r="D79" s="202"/>
      <c r="E79" s="14"/>
      <c r="F79" s="202"/>
      <c r="G79" s="14"/>
      <c r="H79" s="71"/>
      <c r="I79" s="15" t="s">
        <v>27</v>
      </c>
      <c r="J79" s="74"/>
      <c r="K79" s="73" t="e">
        <f>VLOOKUP($I79,マスターデータ!$B$2:$C$22,2,FALSE)</f>
        <v>#N/A</v>
      </c>
      <c r="L79" s="288" t="s">
        <v>27</v>
      </c>
      <c r="M79" s="289"/>
      <c r="N79" s="73" t="e">
        <f>VLOOKUP($L79,マスターデータ!$B$2:$C$22,2,FALSE)</f>
        <v>#N/A</v>
      </c>
      <c r="O79" s="240"/>
      <c r="P79" s="218"/>
      <c r="R79" s="223" t="str">
        <f t="shared" si="1"/>
        <v>　　</v>
      </c>
    </row>
    <row r="80" spans="1:18" ht="32.25" customHeight="1">
      <c r="A80" s="219">
        <v>56</v>
      </c>
      <c r="B80" s="298">
        <f t="shared" si="0"/>
        <v>0</v>
      </c>
      <c r="C80" s="79"/>
      <c r="D80" s="202"/>
      <c r="E80" s="14"/>
      <c r="F80" s="202"/>
      <c r="G80" s="14"/>
      <c r="H80" s="71"/>
      <c r="I80" s="15" t="s">
        <v>27</v>
      </c>
      <c r="J80" s="74"/>
      <c r="K80" s="73" t="e">
        <f>VLOOKUP($I80,マスターデータ!$B$2:$C$22,2,FALSE)</f>
        <v>#N/A</v>
      </c>
      <c r="L80" s="288" t="s">
        <v>27</v>
      </c>
      <c r="M80" s="289"/>
      <c r="N80" s="73" t="e">
        <f>VLOOKUP($L80,マスターデータ!$B$2:$C$22,2,FALSE)</f>
        <v>#N/A</v>
      </c>
      <c r="O80" s="240"/>
      <c r="P80" s="218"/>
      <c r="R80" s="223" t="str">
        <f t="shared" si="1"/>
        <v>　　</v>
      </c>
    </row>
    <row r="81" spans="1:18" ht="32.25" customHeight="1">
      <c r="A81" s="219">
        <v>57</v>
      </c>
      <c r="B81" s="298">
        <f t="shared" si="0"/>
        <v>0</v>
      </c>
      <c r="C81" s="79"/>
      <c r="D81" s="202"/>
      <c r="E81" s="14"/>
      <c r="F81" s="202"/>
      <c r="G81" s="14"/>
      <c r="H81" s="71"/>
      <c r="I81" s="15" t="s">
        <v>27</v>
      </c>
      <c r="J81" s="74"/>
      <c r="K81" s="73" t="e">
        <f>VLOOKUP($I81,マスターデータ!$B$2:$C$22,2,FALSE)</f>
        <v>#N/A</v>
      </c>
      <c r="L81" s="288" t="s">
        <v>27</v>
      </c>
      <c r="M81" s="289"/>
      <c r="N81" s="73" t="e">
        <f>VLOOKUP($L81,マスターデータ!$B$2:$C$22,2,FALSE)</f>
        <v>#N/A</v>
      </c>
      <c r="O81" s="240"/>
      <c r="P81" s="218"/>
      <c r="R81" s="223" t="str">
        <f t="shared" si="1"/>
        <v>　　</v>
      </c>
    </row>
    <row r="82" spans="1:18" ht="32.25" customHeight="1">
      <c r="A82" s="219">
        <v>58</v>
      </c>
      <c r="B82" s="298">
        <f t="shared" si="0"/>
        <v>0</v>
      </c>
      <c r="C82" s="79"/>
      <c r="D82" s="202"/>
      <c r="E82" s="14"/>
      <c r="F82" s="202"/>
      <c r="G82" s="14"/>
      <c r="H82" s="71"/>
      <c r="I82" s="15" t="s">
        <v>27</v>
      </c>
      <c r="J82" s="74"/>
      <c r="K82" s="73" t="e">
        <f>VLOOKUP($I82,マスターデータ!$B$2:$C$22,2,FALSE)</f>
        <v>#N/A</v>
      </c>
      <c r="L82" s="288" t="s">
        <v>27</v>
      </c>
      <c r="M82" s="289"/>
      <c r="N82" s="73" t="e">
        <f>VLOOKUP($L82,マスターデータ!$B$2:$C$22,2,FALSE)</f>
        <v>#N/A</v>
      </c>
      <c r="O82" s="240"/>
      <c r="P82" s="218"/>
      <c r="R82" s="223" t="str">
        <f t="shared" si="1"/>
        <v>　　</v>
      </c>
    </row>
    <row r="83" spans="1:18" ht="32.25" customHeight="1">
      <c r="A83" s="219">
        <v>59</v>
      </c>
      <c r="B83" s="298">
        <f t="shared" si="0"/>
        <v>0</v>
      </c>
      <c r="C83" s="79"/>
      <c r="D83" s="202"/>
      <c r="E83" s="14"/>
      <c r="F83" s="202"/>
      <c r="G83" s="14"/>
      <c r="H83" s="71"/>
      <c r="I83" s="15" t="s">
        <v>27</v>
      </c>
      <c r="J83" s="74"/>
      <c r="K83" s="73" t="e">
        <f>VLOOKUP($I83,マスターデータ!$B$2:$C$22,2,FALSE)</f>
        <v>#N/A</v>
      </c>
      <c r="L83" s="290" t="s">
        <v>27</v>
      </c>
      <c r="M83" s="289"/>
      <c r="N83" s="73" t="e">
        <f>VLOOKUP($L83,マスターデータ!$B$2:$C$22,2,FALSE)</f>
        <v>#N/A</v>
      </c>
      <c r="O83" s="240"/>
      <c r="P83" s="218"/>
      <c r="R83" s="223" t="str">
        <f t="shared" si="1"/>
        <v>　　</v>
      </c>
    </row>
    <row r="84" spans="1:18" ht="32.25" customHeight="1" thickBot="1">
      <c r="A84" s="220">
        <v>60</v>
      </c>
      <c r="B84" s="97">
        <f t="shared" si="0"/>
        <v>0</v>
      </c>
      <c r="C84" s="80"/>
      <c r="D84" s="17"/>
      <c r="E84" s="18"/>
      <c r="F84" s="19"/>
      <c r="G84" s="18"/>
      <c r="H84" s="75"/>
      <c r="I84" s="20" t="s">
        <v>27</v>
      </c>
      <c r="J84" s="76"/>
      <c r="K84" s="77" t="e">
        <f>VLOOKUP($I84,マスターデータ!$B$2:$C$22,2,FALSE)</f>
        <v>#N/A</v>
      </c>
      <c r="L84" s="20" t="s">
        <v>27</v>
      </c>
      <c r="M84" s="291"/>
      <c r="N84" s="77" t="e">
        <f>VLOOKUP($L84,マスターデータ!$B$2:$C$22,2,FALSE)</f>
        <v>#N/A</v>
      </c>
      <c r="O84" s="241"/>
      <c r="P84" s="221"/>
      <c r="R84" s="223" t="str">
        <f t="shared" si="1"/>
        <v>　　</v>
      </c>
    </row>
    <row r="85" spans="1:18" s="5" customFormat="1" ht="20.2" customHeight="1">
      <c r="A85" s="9"/>
      <c r="B85" s="9"/>
      <c r="C85" s="9"/>
      <c r="D85" s="9"/>
      <c r="E85" s="9"/>
      <c r="F85" s="9"/>
      <c r="G85" s="9"/>
      <c r="H85" s="21"/>
      <c r="I85" s="21"/>
      <c r="J85" s="7"/>
      <c r="K85" s="22"/>
      <c r="L85" s="22" t="s">
        <v>28</v>
      </c>
      <c r="M85" s="22"/>
      <c r="N85" s="22"/>
      <c r="O85" s="9"/>
      <c r="P85" s="84"/>
      <c r="R85" s="27"/>
    </row>
    <row r="86" spans="1:18">
      <c r="B86" s="9"/>
      <c r="C86" s="9"/>
      <c r="D86" s="9"/>
      <c r="E86" s="9"/>
      <c r="F86" s="5"/>
      <c r="G86" s="5"/>
      <c r="H86" s="5"/>
      <c r="I86" s="5"/>
      <c r="J86" s="5"/>
      <c r="K86" s="5"/>
      <c r="L86" s="5"/>
      <c r="M86" s="5"/>
      <c r="N86" s="5"/>
      <c r="O86" s="5"/>
    </row>
    <row r="87" spans="1:18">
      <c r="B87" s="9"/>
      <c r="C87" s="9"/>
      <c r="D87" s="9"/>
      <c r="E87" s="9"/>
      <c r="F87" s="5"/>
      <c r="G87" s="5"/>
      <c r="H87" s="5"/>
      <c r="I87" s="5"/>
      <c r="J87" s="5"/>
      <c r="K87" s="5"/>
      <c r="L87" s="5"/>
      <c r="M87" s="5"/>
      <c r="N87" s="5"/>
      <c r="O87" s="5"/>
    </row>
    <row r="88" spans="1:18">
      <c r="B88" s="9"/>
      <c r="C88" s="9"/>
      <c r="D88" s="9"/>
      <c r="E88" s="9"/>
      <c r="F88" s="5"/>
      <c r="G88" s="5"/>
      <c r="H88" s="5"/>
      <c r="I88" s="5"/>
      <c r="J88" s="5"/>
      <c r="K88" s="5"/>
      <c r="L88" s="5"/>
      <c r="M88" s="5"/>
      <c r="N88" s="5"/>
      <c r="O88" s="5"/>
    </row>
    <row r="89" spans="1:18">
      <c r="B89" s="9"/>
      <c r="C89" s="9"/>
      <c r="D89" s="9"/>
      <c r="E89" s="9"/>
      <c r="F89" s="5"/>
      <c r="G89" s="5"/>
      <c r="H89" s="5"/>
      <c r="I89" s="5"/>
      <c r="J89" s="5"/>
      <c r="K89" s="5"/>
      <c r="L89" s="5"/>
      <c r="M89" s="5"/>
      <c r="N89" s="5"/>
      <c r="O89" s="5"/>
    </row>
    <row r="90" spans="1:18">
      <c r="B90" s="9"/>
      <c r="C90" s="9"/>
      <c r="D90" s="9"/>
      <c r="E90" s="9"/>
      <c r="F90" s="5"/>
      <c r="G90" s="5"/>
      <c r="H90" s="5"/>
      <c r="I90" s="5"/>
      <c r="J90" s="5"/>
      <c r="K90" s="5"/>
      <c r="L90" s="5"/>
      <c r="M90" s="5"/>
      <c r="N90" s="5"/>
      <c r="O90" s="5"/>
    </row>
  </sheetData>
  <sheetProtection algorithmName="SHA-512" hashValue="vos5Akkoj5v2QPcu1KKI8Ul8IFUt3SOxDVI9tNvFnv+SxdL1LBmW6o8mzMEzBCib2u5aZmWXdN7F1OYyZBxzyQ==" saltValue="X+KbuhpKRelz9fMUHFU0hg==" spinCount="100000" sheet="1" objects="1" scenarios="1" selectLockedCells="1"/>
  <mergeCells count="24">
    <mergeCell ref="S16:V16"/>
    <mergeCell ref="H19:K19"/>
    <mergeCell ref="S20:U20"/>
    <mergeCell ref="H15:K15"/>
    <mergeCell ref="A1:P1"/>
    <mergeCell ref="M3:O3"/>
    <mergeCell ref="E7:M7"/>
    <mergeCell ref="K9:K10"/>
    <mergeCell ref="L9:M10"/>
    <mergeCell ref="N9:N10"/>
    <mergeCell ref="C9:C10"/>
    <mergeCell ref="D9:F9"/>
    <mergeCell ref="G9:G10"/>
    <mergeCell ref="H9:J9"/>
    <mergeCell ref="D10:F10"/>
    <mergeCell ref="H10:J10"/>
    <mergeCell ref="O23:P23"/>
    <mergeCell ref="L11:N11"/>
    <mergeCell ref="C12:N12"/>
    <mergeCell ref="C13:I13"/>
    <mergeCell ref="L13:N13"/>
    <mergeCell ref="F15:F19"/>
    <mergeCell ref="D11:E11"/>
    <mergeCell ref="F11:J11"/>
  </mergeCells>
  <phoneticPr fontId="4"/>
  <dataValidations count="4">
    <dataValidation imeMode="halfKatakana" allowBlank="1" showInputMessage="1" showErrorMessage="1" sqref="F25:G84 C9:J9"/>
    <dataValidation type="list" allowBlank="1" showInputMessage="1" showErrorMessage="1" sqref="P25:P84">
      <formula1>"A,B,C,D,E,F,G,H,I,J,K,L,M,N,O"</formula1>
    </dataValidation>
    <dataValidation allowBlank="1" showInputMessage="1" showErrorMessage="1" promptTitle="【略称】" prompt="全角７文字以内_x000a_（プログラム・大型映像に表示）" sqref="H10:J10"/>
    <dataValidation allowBlank="1" showInputMessage="1" showErrorMessage="1" promptTitle="【正式名称】" prompt="全角15文字以内" sqref="D10:F10"/>
  </dataValidations>
  <printOptions horizontalCentered="1" verticalCentered="1"/>
  <pageMargins left="0.62992125984251968" right="0.35433070866141736" top="0.39370078740157483" bottom="0.39370078740157483" header="0.39370078740157483" footer="0.39370078740157483"/>
  <pageSetup paperSize="9" scale="50" orientation="portrait" verticalDpi="360" r:id="rId1"/>
  <headerFooter alignWithMargins="0"/>
  <rowBreaks count="1" manualBreakCount="1">
    <brk id="54" max="15"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マスターデータ!$A$2:$A$7</xm:f>
          </x14:formula1>
          <xm:sqref>H25:H84</xm:sqref>
        </x14:dataValidation>
        <x14:dataValidation type="list" allowBlank="1" showInputMessage="1" showErrorMessage="1">
          <x14:formula1>
            <xm:f>マスターデータ!$B$2:$B$16</xm:f>
          </x14:formula1>
          <xm:sqref>I25:I84 L25:L84</xm:sqref>
        </x14:dataValidation>
        <x14:dataValidation type="list" allowBlank="1" showInputMessage="1" showErrorMessage="1">
          <x14:formula1>
            <xm:f>マスターデータ!$D$2:$D$3</xm:f>
          </x14:formula1>
          <xm:sqref>O25:O84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35"/>
  <sheetViews>
    <sheetView view="pageBreakPreview" zoomScale="90" zoomScaleNormal="90" zoomScaleSheetLayoutView="90" workbookViewId="0">
      <selection activeCell="C4" sqref="C4"/>
    </sheetView>
  </sheetViews>
  <sheetFormatPr defaultColWidth="9.109375" defaultRowHeight="12.55"/>
  <cols>
    <col min="1" max="1" width="9.109375" style="92"/>
    <col min="2" max="2" width="20.5546875" style="92" customWidth="1"/>
    <col min="3" max="3" width="24.6640625" style="92" customWidth="1"/>
    <col min="4" max="4" width="18.88671875" style="92" customWidth="1"/>
    <col min="5" max="5" width="21.6640625" style="92" customWidth="1"/>
    <col min="6" max="11" width="19.5546875" style="92" customWidth="1"/>
    <col min="12" max="13" width="9.109375" style="92"/>
    <col min="14" max="14" width="9.109375" style="92" customWidth="1"/>
    <col min="15" max="15" width="6.109375" style="92" customWidth="1"/>
    <col min="16" max="16" width="7" style="92" hidden="1" customWidth="1"/>
    <col min="17" max="17" width="16.6640625" style="92" hidden="1" customWidth="1"/>
    <col min="18" max="18" width="19.5546875" style="92" hidden="1" customWidth="1"/>
    <col min="19" max="19" width="15" style="92" hidden="1" customWidth="1"/>
    <col min="20" max="20" width="15.109375" style="92" hidden="1" customWidth="1"/>
    <col min="21" max="16384" width="9.109375" style="92"/>
  </cols>
  <sheetData>
    <row r="1" spans="1:20" ht="39" customHeight="1">
      <c r="A1" s="381" t="s">
        <v>107</v>
      </c>
      <c r="B1" s="381"/>
      <c r="C1" s="381"/>
      <c r="D1" s="381"/>
    </row>
    <row r="3" spans="1:20" s="94" customFormat="1" ht="23.5" customHeight="1">
      <c r="A3" s="382" t="s">
        <v>108</v>
      </c>
      <c r="B3" s="383"/>
      <c r="C3" s="267" t="s">
        <v>60</v>
      </c>
      <c r="D3" s="93" t="s">
        <v>62</v>
      </c>
      <c r="E3" s="93" t="s">
        <v>61</v>
      </c>
      <c r="F3" s="93" t="s">
        <v>109</v>
      </c>
      <c r="G3" s="93" t="s">
        <v>110</v>
      </c>
      <c r="H3" s="93" t="s">
        <v>111</v>
      </c>
      <c r="I3" s="93" t="s">
        <v>112</v>
      </c>
      <c r="J3" s="93" t="s">
        <v>113</v>
      </c>
      <c r="K3" s="93" t="s">
        <v>114</v>
      </c>
      <c r="P3" s="94" t="s">
        <v>158</v>
      </c>
      <c r="Q3" s="94" t="s">
        <v>159</v>
      </c>
      <c r="R3" s="94" t="s">
        <v>160</v>
      </c>
      <c r="S3" s="94" t="s">
        <v>161</v>
      </c>
      <c r="T3" s="94" t="s">
        <v>162</v>
      </c>
    </row>
    <row r="4" spans="1:20" s="99" customFormat="1" ht="19.75" customHeight="1">
      <c r="A4" s="268">
        <v>1</v>
      </c>
      <c r="B4" s="269" t="s">
        <v>115</v>
      </c>
      <c r="C4" s="223"/>
      <c r="D4" s="224" t="e">
        <f>VLOOKUP($C4,$R$4:$T$18,3)</f>
        <v>#N/A</v>
      </c>
      <c r="E4" s="223"/>
      <c r="F4" s="32"/>
      <c r="G4" s="32"/>
      <c r="H4" s="32"/>
      <c r="I4" s="32"/>
      <c r="J4" s="32"/>
      <c r="K4" s="32"/>
      <c r="P4" s="224" t="s">
        <v>118</v>
      </c>
      <c r="Q4" s="224">
        <f>一覧表男子!$C$10</f>
        <v>0</v>
      </c>
      <c r="R4" s="224" t="str">
        <f t="shared" ref="R4:R18" si="0">$Q4&amp;" "&amp;$P4</f>
        <v>0 A</v>
      </c>
      <c r="S4" s="224" t="str">
        <f>一覧表男子!$C$9</f>
        <v>【正式名称】
全角15文字
以内</v>
      </c>
      <c r="T4" s="224" t="str">
        <f t="shared" ref="T4:T18" si="1">$S$4&amp;" "&amp;$P4</f>
        <v>【正式名称】
全角15文字
以内 A</v>
      </c>
    </row>
    <row r="5" spans="1:20" s="99" customFormat="1" ht="19.75" customHeight="1">
      <c r="A5" s="268">
        <v>2</v>
      </c>
      <c r="B5" s="269" t="s">
        <v>115</v>
      </c>
      <c r="C5" s="223"/>
      <c r="D5" s="224" t="e">
        <f t="shared" ref="D5:D10" si="2">VLOOKUP($C$4:$C$18,$R$4:$T$18,3)</f>
        <v>#N/A</v>
      </c>
      <c r="E5" s="223"/>
      <c r="F5" s="32"/>
      <c r="G5" s="32"/>
      <c r="H5" s="32"/>
      <c r="I5" s="32"/>
      <c r="J5" s="32"/>
      <c r="K5" s="32"/>
      <c r="P5" s="224" t="s">
        <v>120</v>
      </c>
      <c r="Q5" s="224">
        <f>一覧表男子!$C$10</f>
        <v>0</v>
      </c>
      <c r="R5" s="224" t="str">
        <f t="shared" si="0"/>
        <v>0 B</v>
      </c>
      <c r="S5" s="224" t="str">
        <f>一覧表男子!$C$9</f>
        <v>【正式名称】
全角15文字
以内</v>
      </c>
      <c r="T5" s="224" t="str">
        <f t="shared" si="1"/>
        <v>【正式名称】
全角15文字
以内 B</v>
      </c>
    </row>
    <row r="6" spans="1:20" s="99" customFormat="1" ht="19.75" customHeight="1">
      <c r="A6" s="268">
        <v>3</v>
      </c>
      <c r="B6" s="269" t="s">
        <v>115</v>
      </c>
      <c r="C6" s="223"/>
      <c r="D6" s="224" t="e">
        <f t="shared" si="2"/>
        <v>#N/A</v>
      </c>
      <c r="E6" s="223"/>
      <c r="F6" s="32"/>
      <c r="G6" s="32"/>
      <c r="H6" s="32"/>
      <c r="I6" s="32"/>
      <c r="J6" s="32"/>
      <c r="K6" s="32"/>
      <c r="P6" s="224" t="s">
        <v>122</v>
      </c>
      <c r="Q6" s="224">
        <f>一覧表男子!$C$10</f>
        <v>0</v>
      </c>
      <c r="R6" s="224" t="str">
        <f t="shared" si="0"/>
        <v>0 C</v>
      </c>
      <c r="S6" s="224" t="str">
        <f>一覧表男子!$C$9</f>
        <v>【正式名称】
全角15文字
以内</v>
      </c>
      <c r="T6" s="224" t="str">
        <f t="shared" si="1"/>
        <v>【正式名称】
全角15文字
以内 C</v>
      </c>
    </row>
    <row r="7" spans="1:20" s="99" customFormat="1" ht="19.75" customHeight="1">
      <c r="A7" s="268">
        <v>4</v>
      </c>
      <c r="B7" s="269" t="s">
        <v>115</v>
      </c>
      <c r="C7" s="223"/>
      <c r="D7" s="224" t="e">
        <f t="shared" si="2"/>
        <v>#N/A</v>
      </c>
      <c r="E7" s="223"/>
      <c r="F7" s="32"/>
      <c r="G7" s="32"/>
      <c r="H7" s="32"/>
      <c r="I7" s="32"/>
      <c r="J7" s="32"/>
      <c r="K7" s="32"/>
      <c r="P7" s="224" t="s">
        <v>123</v>
      </c>
      <c r="Q7" s="224">
        <f>一覧表男子!$C$10</f>
        <v>0</v>
      </c>
      <c r="R7" s="224" t="str">
        <f t="shared" si="0"/>
        <v>0 D</v>
      </c>
      <c r="S7" s="224" t="str">
        <f>一覧表男子!$C$9</f>
        <v>【正式名称】
全角15文字
以内</v>
      </c>
      <c r="T7" s="224" t="str">
        <f t="shared" si="1"/>
        <v>【正式名称】
全角15文字
以内 D</v>
      </c>
    </row>
    <row r="8" spans="1:20" s="99" customFormat="1" ht="19.75" customHeight="1">
      <c r="A8" s="268">
        <v>5</v>
      </c>
      <c r="B8" s="269" t="s">
        <v>115</v>
      </c>
      <c r="C8" s="223"/>
      <c r="D8" s="224" t="e">
        <f t="shared" si="2"/>
        <v>#N/A</v>
      </c>
      <c r="E8" s="223"/>
      <c r="F8" s="32"/>
      <c r="G8" s="32"/>
      <c r="H8" s="32"/>
      <c r="I8" s="32"/>
      <c r="J8" s="32"/>
      <c r="K8" s="32"/>
      <c r="P8" s="224" t="s">
        <v>124</v>
      </c>
      <c r="Q8" s="224">
        <f>一覧表男子!$C$10</f>
        <v>0</v>
      </c>
      <c r="R8" s="224" t="str">
        <f t="shared" si="0"/>
        <v>0 E</v>
      </c>
      <c r="S8" s="224" t="str">
        <f>一覧表男子!$C$9</f>
        <v>【正式名称】
全角15文字
以内</v>
      </c>
      <c r="T8" s="224" t="str">
        <f t="shared" si="1"/>
        <v>【正式名称】
全角15文字
以内 E</v>
      </c>
    </row>
    <row r="9" spans="1:20" s="99" customFormat="1" ht="19.75" customHeight="1">
      <c r="A9" s="268">
        <v>6</v>
      </c>
      <c r="B9" s="269" t="s">
        <v>115</v>
      </c>
      <c r="C9" s="223"/>
      <c r="D9" s="224" t="e">
        <f t="shared" si="2"/>
        <v>#N/A</v>
      </c>
      <c r="E9" s="223"/>
      <c r="F9" s="32"/>
      <c r="G9" s="32"/>
      <c r="H9" s="32"/>
      <c r="I9" s="32"/>
      <c r="J9" s="32"/>
      <c r="K9" s="32"/>
      <c r="P9" s="224" t="s">
        <v>125</v>
      </c>
      <c r="Q9" s="224">
        <f>一覧表男子!$C$10</f>
        <v>0</v>
      </c>
      <c r="R9" s="224" t="str">
        <f t="shared" si="0"/>
        <v>0 F</v>
      </c>
      <c r="S9" s="224" t="str">
        <f>一覧表男子!$C$9</f>
        <v>【正式名称】
全角15文字
以内</v>
      </c>
      <c r="T9" s="224" t="str">
        <f t="shared" si="1"/>
        <v>【正式名称】
全角15文字
以内 F</v>
      </c>
    </row>
    <row r="10" spans="1:20" s="99" customFormat="1" ht="19.75" customHeight="1">
      <c r="A10" s="268">
        <v>7</v>
      </c>
      <c r="B10" s="269" t="s">
        <v>115</v>
      </c>
      <c r="C10" s="223"/>
      <c r="D10" s="224" t="e">
        <f t="shared" si="2"/>
        <v>#N/A</v>
      </c>
      <c r="E10" s="223"/>
      <c r="F10" s="32"/>
      <c r="G10" s="32"/>
      <c r="H10" s="32"/>
      <c r="I10" s="32"/>
      <c r="J10" s="32"/>
      <c r="K10" s="32"/>
      <c r="P10" s="224" t="s">
        <v>126</v>
      </c>
      <c r="Q10" s="224">
        <f>一覧表男子!$C$10</f>
        <v>0</v>
      </c>
      <c r="R10" s="224" t="str">
        <f t="shared" si="0"/>
        <v>0 G</v>
      </c>
      <c r="S10" s="224" t="str">
        <f>一覧表男子!$C$9</f>
        <v>【正式名称】
全角15文字
以内</v>
      </c>
      <c r="T10" s="224" t="str">
        <f t="shared" si="1"/>
        <v>【正式名称】
全角15文字
以内 G</v>
      </c>
    </row>
    <row r="11" spans="1:20" s="94" customFormat="1" ht="23.5" hidden="1" customHeight="1">
      <c r="A11" s="384" t="s">
        <v>127</v>
      </c>
      <c r="B11" s="385"/>
      <c r="C11" s="270" t="s">
        <v>60</v>
      </c>
      <c r="D11" s="271" t="s">
        <v>62</v>
      </c>
      <c r="E11" s="271" t="s">
        <v>61</v>
      </c>
      <c r="F11" s="271" t="s">
        <v>109</v>
      </c>
      <c r="G11" s="271" t="s">
        <v>110</v>
      </c>
      <c r="H11" s="271" t="s">
        <v>111</v>
      </c>
      <c r="I11" s="271" t="s">
        <v>112</v>
      </c>
      <c r="J11" s="271" t="s">
        <v>113</v>
      </c>
      <c r="K11" s="271" t="s">
        <v>114</v>
      </c>
      <c r="P11" s="224" t="s">
        <v>128</v>
      </c>
      <c r="Q11" s="224">
        <f>一覧表男子!$C$10</f>
        <v>0</v>
      </c>
      <c r="R11" s="224" t="str">
        <f t="shared" si="0"/>
        <v>0 H</v>
      </c>
      <c r="S11" s="224" t="str">
        <f>一覧表男子!$C$9</f>
        <v>【正式名称】
全角15文字
以内</v>
      </c>
      <c r="T11" s="224" t="str">
        <f t="shared" si="1"/>
        <v>【正式名称】
全角15文字
以内 H</v>
      </c>
    </row>
    <row r="12" spans="1:20" s="99" customFormat="1" ht="19.75" hidden="1" customHeight="1">
      <c r="A12" s="272">
        <v>1</v>
      </c>
      <c r="B12" s="273" t="s">
        <v>129</v>
      </c>
      <c r="C12" s="223"/>
      <c r="D12" s="224" t="e">
        <f t="shared" ref="D12:D18" si="3">VLOOKUP($C$4:$C$18,$R$4:$T$18,3)</f>
        <v>#N/A</v>
      </c>
      <c r="E12" s="223"/>
      <c r="F12" s="32" t="s">
        <v>117</v>
      </c>
      <c r="G12" s="32" t="s">
        <v>116</v>
      </c>
      <c r="H12" s="32" t="s">
        <v>116</v>
      </c>
      <c r="I12" s="32" t="s">
        <v>117</v>
      </c>
      <c r="J12" s="32" t="s">
        <v>117</v>
      </c>
      <c r="K12" s="32" t="s">
        <v>119</v>
      </c>
      <c r="P12" s="224" t="s">
        <v>130</v>
      </c>
      <c r="Q12" s="224">
        <f>一覧表男子!$C$10</f>
        <v>0</v>
      </c>
      <c r="R12" s="224" t="str">
        <f t="shared" si="0"/>
        <v>0 I</v>
      </c>
      <c r="S12" s="224" t="str">
        <f>一覧表男子!$C$9</f>
        <v>【正式名称】
全角15文字
以内</v>
      </c>
      <c r="T12" s="224" t="str">
        <f t="shared" si="1"/>
        <v>【正式名称】
全角15文字
以内 I</v>
      </c>
    </row>
    <row r="13" spans="1:20" s="99" customFormat="1" ht="19.75" hidden="1" customHeight="1">
      <c r="A13" s="272">
        <v>2</v>
      </c>
      <c r="B13" s="273" t="s">
        <v>129</v>
      </c>
      <c r="C13" s="223"/>
      <c r="D13" s="224" t="e">
        <f t="shared" si="3"/>
        <v>#N/A</v>
      </c>
      <c r="E13" s="223"/>
      <c r="F13" s="32" t="s">
        <v>119</v>
      </c>
      <c r="G13" s="32" t="s">
        <v>117</v>
      </c>
      <c r="H13" s="32" t="s">
        <v>121</v>
      </c>
      <c r="I13" s="32" t="s">
        <v>121</v>
      </c>
      <c r="J13" s="32" t="s">
        <v>119</v>
      </c>
      <c r="K13" s="32" t="s">
        <v>117</v>
      </c>
      <c r="P13" s="224" t="s">
        <v>131</v>
      </c>
      <c r="Q13" s="224">
        <f>一覧表男子!$C$10</f>
        <v>0</v>
      </c>
      <c r="R13" s="224" t="str">
        <f t="shared" si="0"/>
        <v>0 J</v>
      </c>
      <c r="S13" s="224" t="str">
        <f>一覧表男子!$C$9</f>
        <v>【正式名称】
全角15文字
以内</v>
      </c>
      <c r="T13" s="224" t="str">
        <f t="shared" si="1"/>
        <v>【正式名称】
全角15文字
以内 J</v>
      </c>
    </row>
    <row r="14" spans="1:20" s="99" customFormat="1" ht="19.75" hidden="1" customHeight="1">
      <c r="A14" s="272">
        <v>3</v>
      </c>
      <c r="B14" s="273" t="s">
        <v>129</v>
      </c>
      <c r="C14" s="223"/>
      <c r="D14" s="224" t="e">
        <f t="shared" si="3"/>
        <v>#N/A</v>
      </c>
      <c r="E14" s="223"/>
      <c r="F14" s="32" t="s">
        <v>30</v>
      </c>
      <c r="G14" s="32" t="s">
        <v>30</v>
      </c>
      <c r="H14" s="32" t="s">
        <v>30</v>
      </c>
      <c r="I14" s="32" t="s">
        <v>117</v>
      </c>
      <c r="J14" s="32" t="s">
        <v>117</v>
      </c>
      <c r="K14" s="32" t="s">
        <v>117</v>
      </c>
      <c r="P14" s="224" t="s">
        <v>132</v>
      </c>
      <c r="Q14" s="224">
        <f>一覧表男子!$C$10</f>
        <v>0</v>
      </c>
      <c r="R14" s="224" t="str">
        <f t="shared" si="0"/>
        <v>0 K</v>
      </c>
      <c r="S14" s="224" t="str">
        <f>一覧表男子!$C$9</f>
        <v>【正式名称】
全角15文字
以内</v>
      </c>
      <c r="T14" s="224" t="str">
        <f t="shared" si="1"/>
        <v>【正式名称】
全角15文字
以内 K</v>
      </c>
    </row>
    <row r="15" spans="1:20" s="99" customFormat="1" ht="19.75" hidden="1" customHeight="1">
      <c r="A15" s="272">
        <v>4</v>
      </c>
      <c r="B15" s="273" t="s">
        <v>129</v>
      </c>
      <c r="C15" s="223"/>
      <c r="D15" s="224" t="e">
        <f t="shared" si="3"/>
        <v>#N/A</v>
      </c>
      <c r="E15" s="223"/>
      <c r="F15" s="32" t="s">
        <v>133</v>
      </c>
      <c r="G15" s="32" t="s">
        <v>133</v>
      </c>
      <c r="H15" s="32" t="s">
        <v>133</v>
      </c>
      <c r="I15" s="32" t="s">
        <v>133</v>
      </c>
      <c r="J15" s="32" t="s">
        <v>133</v>
      </c>
      <c r="K15" s="32" t="s">
        <v>133</v>
      </c>
      <c r="P15" s="224" t="s">
        <v>134</v>
      </c>
      <c r="Q15" s="224">
        <f>一覧表男子!$C$10</f>
        <v>0</v>
      </c>
      <c r="R15" s="224" t="str">
        <f t="shared" si="0"/>
        <v>0 L</v>
      </c>
      <c r="S15" s="224" t="str">
        <f>一覧表男子!$C$9</f>
        <v>【正式名称】
全角15文字
以内</v>
      </c>
      <c r="T15" s="224" t="str">
        <f t="shared" si="1"/>
        <v>【正式名称】
全角15文字
以内 L</v>
      </c>
    </row>
    <row r="16" spans="1:20" s="99" customFormat="1" ht="19.75" hidden="1" customHeight="1">
      <c r="A16" s="272">
        <v>5</v>
      </c>
      <c r="B16" s="273" t="s">
        <v>129</v>
      </c>
      <c r="C16" s="223"/>
      <c r="D16" s="224" t="e">
        <f t="shared" si="3"/>
        <v>#N/A</v>
      </c>
      <c r="E16" s="223"/>
      <c r="F16" s="32" t="s">
        <v>119</v>
      </c>
      <c r="G16" s="32" t="s">
        <v>133</v>
      </c>
      <c r="H16" s="32" t="s">
        <v>133</v>
      </c>
      <c r="I16" s="32" t="s">
        <v>133</v>
      </c>
      <c r="J16" s="32" t="s">
        <v>133</v>
      </c>
      <c r="K16" s="32" t="s">
        <v>133</v>
      </c>
      <c r="P16" s="224" t="s">
        <v>135</v>
      </c>
      <c r="Q16" s="224">
        <f>一覧表男子!$C$10</f>
        <v>0</v>
      </c>
      <c r="R16" s="224" t="str">
        <f t="shared" si="0"/>
        <v>0 M</v>
      </c>
      <c r="S16" s="224" t="str">
        <f>一覧表男子!$C$9</f>
        <v>【正式名称】
全角15文字
以内</v>
      </c>
      <c r="T16" s="224" t="str">
        <f t="shared" si="1"/>
        <v>【正式名称】
全角15文字
以内 M</v>
      </c>
    </row>
    <row r="17" spans="1:20" s="99" customFormat="1" ht="19.75" hidden="1" customHeight="1">
      <c r="A17" s="272">
        <v>6</v>
      </c>
      <c r="B17" s="273" t="s">
        <v>129</v>
      </c>
      <c r="C17" s="223"/>
      <c r="D17" s="224" t="e">
        <f t="shared" si="3"/>
        <v>#N/A</v>
      </c>
      <c r="E17" s="223"/>
      <c r="F17" s="32" t="s">
        <v>133</v>
      </c>
      <c r="G17" s="32" t="s">
        <v>133</v>
      </c>
      <c r="H17" s="32" t="s">
        <v>133</v>
      </c>
      <c r="I17" s="32" t="s">
        <v>133</v>
      </c>
      <c r="J17" s="32" t="s">
        <v>133</v>
      </c>
      <c r="K17" s="32" t="s">
        <v>119</v>
      </c>
      <c r="P17" s="224" t="s">
        <v>136</v>
      </c>
      <c r="Q17" s="224">
        <f>一覧表男子!$C$10</f>
        <v>0</v>
      </c>
      <c r="R17" s="224" t="str">
        <f t="shared" si="0"/>
        <v>0 N</v>
      </c>
      <c r="S17" s="224" t="str">
        <f>一覧表男子!$C$9</f>
        <v>【正式名称】
全角15文字
以内</v>
      </c>
      <c r="T17" s="224" t="str">
        <f t="shared" si="1"/>
        <v>【正式名称】
全角15文字
以内 N</v>
      </c>
    </row>
    <row r="18" spans="1:20" s="99" customFormat="1" ht="19.75" hidden="1" customHeight="1">
      <c r="A18" s="272">
        <v>7</v>
      </c>
      <c r="B18" s="273" t="s">
        <v>129</v>
      </c>
      <c r="C18" s="223"/>
      <c r="D18" s="224" t="e">
        <f t="shared" si="3"/>
        <v>#N/A</v>
      </c>
      <c r="E18" s="223"/>
      <c r="F18" s="32" t="s">
        <v>119</v>
      </c>
      <c r="G18" s="32" t="s">
        <v>133</v>
      </c>
      <c r="H18" s="32" t="s">
        <v>133</v>
      </c>
      <c r="I18" s="32" t="s">
        <v>133</v>
      </c>
      <c r="J18" s="32" t="s">
        <v>133</v>
      </c>
      <c r="K18" s="32" t="s">
        <v>133</v>
      </c>
      <c r="P18" s="224" t="s">
        <v>137</v>
      </c>
      <c r="Q18" s="224">
        <f>一覧表男子!$C$10</f>
        <v>0</v>
      </c>
      <c r="R18" s="224" t="str">
        <f t="shared" si="0"/>
        <v>0 O</v>
      </c>
      <c r="S18" s="224" t="str">
        <f>一覧表男子!$C$9</f>
        <v>【正式名称】
全角15文字
以内</v>
      </c>
      <c r="T18" s="224" t="str">
        <f t="shared" si="1"/>
        <v>【正式名称】
全角15文字
以内 O</v>
      </c>
    </row>
    <row r="19" spans="1:20" s="99" customFormat="1"/>
    <row r="20" spans="1:20" s="275" customFormat="1" ht="23.5" customHeight="1">
      <c r="A20" s="386" t="s">
        <v>138</v>
      </c>
      <c r="B20" s="387"/>
      <c r="C20" s="274" t="s">
        <v>60</v>
      </c>
      <c r="D20" s="274" t="s">
        <v>139</v>
      </c>
      <c r="E20" s="274" t="s">
        <v>140</v>
      </c>
      <c r="F20" s="274" t="s">
        <v>109</v>
      </c>
      <c r="G20" s="274" t="s">
        <v>110</v>
      </c>
      <c r="H20" s="274" t="s">
        <v>111</v>
      </c>
      <c r="I20" s="274" t="s">
        <v>112</v>
      </c>
      <c r="J20" s="274" t="s">
        <v>113</v>
      </c>
      <c r="K20" s="274" t="s">
        <v>114</v>
      </c>
    </row>
    <row r="21" spans="1:20" s="99" customFormat="1" ht="19.75" customHeight="1">
      <c r="A21" s="276">
        <v>1</v>
      </c>
      <c r="B21" s="276" t="s">
        <v>141</v>
      </c>
      <c r="C21" s="223"/>
      <c r="D21" s="224" t="e">
        <f t="shared" ref="D21:D27" si="4">VLOOKUP($C21,$R$21:$T$35,3)</f>
        <v>#N/A</v>
      </c>
      <c r="E21" s="223"/>
      <c r="F21" s="223"/>
      <c r="G21" s="223"/>
      <c r="H21" s="223"/>
      <c r="I21" s="223"/>
      <c r="J21" s="223"/>
      <c r="K21" s="223"/>
      <c r="P21" s="224" t="s">
        <v>142</v>
      </c>
      <c r="Q21" s="224">
        <f>一覧表女子!$C$10</f>
        <v>0</v>
      </c>
      <c r="R21" s="224" t="str">
        <f t="shared" ref="R21:R35" si="5">$Q21&amp;" "&amp;$P21</f>
        <v>0 A</v>
      </c>
      <c r="S21" s="224" t="str">
        <f>一覧表女子!$C$9</f>
        <v>【正式名称】
全角15文字
以内</v>
      </c>
      <c r="T21" s="224" t="str">
        <f>$S$21&amp;" "&amp;$P21</f>
        <v>【正式名称】
全角15文字
以内 A</v>
      </c>
    </row>
    <row r="22" spans="1:20" s="99" customFormat="1" ht="19.75" customHeight="1">
      <c r="A22" s="276">
        <v>2</v>
      </c>
      <c r="B22" s="276" t="s">
        <v>141</v>
      </c>
      <c r="C22" s="223"/>
      <c r="D22" s="224" t="e">
        <f t="shared" si="4"/>
        <v>#N/A</v>
      </c>
      <c r="E22" s="223"/>
      <c r="F22" s="223"/>
      <c r="G22" s="223"/>
      <c r="H22" s="223"/>
      <c r="I22" s="223"/>
      <c r="J22" s="223"/>
      <c r="K22" s="223"/>
      <c r="P22" s="224" t="s">
        <v>143</v>
      </c>
      <c r="Q22" s="224">
        <f>一覧表女子!$C$10</f>
        <v>0</v>
      </c>
      <c r="R22" s="224" t="str">
        <f t="shared" si="5"/>
        <v>0 B</v>
      </c>
      <c r="S22" s="224" t="str">
        <f>一覧表女子!$C$9</f>
        <v>【正式名称】
全角15文字
以内</v>
      </c>
      <c r="T22" s="224" t="str">
        <f t="shared" ref="T22:T35" si="6">$S$21&amp;" "&amp;$P22</f>
        <v>【正式名称】
全角15文字
以内 B</v>
      </c>
    </row>
    <row r="23" spans="1:20" s="99" customFormat="1" ht="19.75" customHeight="1">
      <c r="A23" s="276">
        <v>3</v>
      </c>
      <c r="B23" s="276" t="s">
        <v>141</v>
      </c>
      <c r="C23" s="223"/>
      <c r="D23" s="224" t="e">
        <f t="shared" si="4"/>
        <v>#N/A</v>
      </c>
      <c r="E23" s="223"/>
      <c r="F23" s="223"/>
      <c r="G23" s="223"/>
      <c r="H23" s="223"/>
      <c r="I23" s="223"/>
      <c r="J23" s="223"/>
      <c r="K23" s="223"/>
      <c r="P23" s="224" t="s">
        <v>144</v>
      </c>
      <c r="Q23" s="224">
        <f>一覧表女子!$C$10</f>
        <v>0</v>
      </c>
      <c r="R23" s="224" t="str">
        <f t="shared" si="5"/>
        <v>0 C</v>
      </c>
      <c r="S23" s="224" t="str">
        <f>一覧表女子!$C$9</f>
        <v>【正式名称】
全角15文字
以内</v>
      </c>
      <c r="T23" s="224" t="str">
        <f t="shared" si="6"/>
        <v>【正式名称】
全角15文字
以内 C</v>
      </c>
    </row>
    <row r="24" spans="1:20" s="99" customFormat="1" ht="19.75" customHeight="1">
      <c r="A24" s="276">
        <v>4</v>
      </c>
      <c r="B24" s="276" t="s">
        <v>141</v>
      </c>
      <c r="C24" s="223"/>
      <c r="D24" s="224" t="e">
        <f t="shared" si="4"/>
        <v>#N/A</v>
      </c>
      <c r="E24" s="223"/>
      <c r="F24" s="223"/>
      <c r="G24" s="223"/>
      <c r="H24" s="223"/>
      <c r="I24" s="223"/>
      <c r="J24" s="223"/>
      <c r="K24" s="223"/>
      <c r="P24" s="224" t="s">
        <v>145</v>
      </c>
      <c r="Q24" s="224">
        <f>一覧表女子!$C$10</f>
        <v>0</v>
      </c>
      <c r="R24" s="224" t="str">
        <f t="shared" si="5"/>
        <v>0 D</v>
      </c>
      <c r="S24" s="224" t="str">
        <f>一覧表女子!$C$9</f>
        <v>【正式名称】
全角15文字
以内</v>
      </c>
      <c r="T24" s="224" t="str">
        <f t="shared" si="6"/>
        <v>【正式名称】
全角15文字
以内 D</v>
      </c>
    </row>
    <row r="25" spans="1:20" s="99" customFormat="1" ht="19.75" customHeight="1">
      <c r="A25" s="276">
        <v>5</v>
      </c>
      <c r="B25" s="276" t="s">
        <v>141</v>
      </c>
      <c r="C25" s="223"/>
      <c r="D25" s="224" t="e">
        <f t="shared" si="4"/>
        <v>#N/A</v>
      </c>
      <c r="E25" s="223"/>
      <c r="F25" s="223"/>
      <c r="G25" s="223"/>
      <c r="H25" s="223"/>
      <c r="I25" s="223"/>
      <c r="J25" s="223"/>
      <c r="K25" s="223"/>
      <c r="P25" s="224" t="s">
        <v>146</v>
      </c>
      <c r="Q25" s="224">
        <f>一覧表女子!$C$10</f>
        <v>0</v>
      </c>
      <c r="R25" s="224" t="str">
        <f t="shared" si="5"/>
        <v>0 E</v>
      </c>
      <c r="S25" s="224" t="str">
        <f>一覧表女子!$C$9</f>
        <v>【正式名称】
全角15文字
以内</v>
      </c>
      <c r="T25" s="224" t="str">
        <f t="shared" si="6"/>
        <v>【正式名称】
全角15文字
以内 E</v>
      </c>
    </row>
    <row r="26" spans="1:20" s="99" customFormat="1" ht="19.75" customHeight="1">
      <c r="A26" s="276">
        <v>6</v>
      </c>
      <c r="B26" s="276" t="s">
        <v>141</v>
      </c>
      <c r="C26" s="223"/>
      <c r="D26" s="224" t="e">
        <f t="shared" si="4"/>
        <v>#N/A</v>
      </c>
      <c r="E26" s="223"/>
      <c r="F26" s="223"/>
      <c r="G26" s="223"/>
      <c r="H26" s="223"/>
      <c r="I26" s="223"/>
      <c r="J26" s="223"/>
      <c r="K26" s="223"/>
      <c r="P26" s="224" t="s">
        <v>147</v>
      </c>
      <c r="Q26" s="224">
        <f>一覧表女子!$C$10</f>
        <v>0</v>
      </c>
      <c r="R26" s="224" t="str">
        <f t="shared" si="5"/>
        <v>0 F</v>
      </c>
      <c r="S26" s="224" t="str">
        <f>一覧表女子!$C$9</f>
        <v>【正式名称】
全角15文字
以内</v>
      </c>
      <c r="T26" s="224" t="str">
        <f t="shared" si="6"/>
        <v>【正式名称】
全角15文字
以内 F</v>
      </c>
    </row>
    <row r="27" spans="1:20" s="99" customFormat="1" ht="19.75" customHeight="1">
      <c r="A27" s="276">
        <v>7</v>
      </c>
      <c r="B27" s="276" t="s">
        <v>141</v>
      </c>
      <c r="C27" s="223"/>
      <c r="D27" s="224" t="e">
        <f t="shared" si="4"/>
        <v>#N/A</v>
      </c>
      <c r="E27" s="223"/>
      <c r="F27" s="223"/>
      <c r="G27" s="223"/>
      <c r="H27" s="223"/>
      <c r="I27" s="223"/>
      <c r="J27" s="223"/>
      <c r="K27" s="223"/>
      <c r="P27" s="224" t="s">
        <v>148</v>
      </c>
      <c r="Q27" s="224">
        <f>一覧表女子!$C$10</f>
        <v>0</v>
      </c>
      <c r="R27" s="224" t="str">
        <f t="shared" si="5"/>
        <v>0 G</v>
      </c>
      <c r="S27" s="224" t="str">
        <f>一覧表女子!$C$9</f>
        <v>【正式名称】
全角15文字
以内</v>
      </c>
      <c r="T27" s="224" t="str">
        <f t="shared" si="6"/>
        <v>【正式名称】
全角15文字
以内 G</v>
      </c>
    </row>
    <row r="28" spans="1:20" s="94" customFormat="1" ht="23.5" hidden="1" customHeight="1">
      <c r="A28" s="379" t="s">
        <v>149</v>
      </c>
      <c r="B28" s="380"/>
      <c r="C28" s="226" t="s">
        <v>60</v>
      </c>
      <c r="D28" s="227" t="s">
        <v>62</v>
      </c>
      <c r="E28" s="227" t="s">
        <v>61</v>
      </c>
      <c r="F28" s="227" t="s">
        <v>109</v>
      </c>
      <c r="G28" s="227" t="s">
        <v>110</v>
      </c>
      <c r="H28" s="227" t="s">
        <v>111</v>
      </c>
      <c r="I28" s="227" t="s">
        <v>112</v>
      </c>
      <c r="J28" s="227" t="s">
        <v>113</v>
      </c>
      <c r="K28" s="227" t="s">
        <v>114</v>
      </c>
      <c r="P28" s="224" t="s">
        <v>150</v>
      </c>
      <c r="Q28" s="224">
        <f>一覧表女子!$C$10</f>
        <v>0</v>
      </c>
      <c r="R28" s="224" t="str">
        <f t="shared" si="5"/>
        <v>0 H</v>
      </c>
      <c r="S28" s="224" t="str">
        <f>一覧表女子!$C$9</f>
        <v>【正式名称】
全角15文字
以内</v>
      </c>
      <c r="T28" s="224" t="str">
        <f t="shared" si="6"/>
        <v>【正式名称】
全角15文字
以内 H</v>
      </c>
    </row>
    <row r="29" spans="1:20" s="99" customFormat="1" ht="19.75" hidden="1" customHeight="1">
      <c r="A29" s="225">
        <v>1</v>
      </c>
      <c r="B29" s="225" t="s">
        <v>151</v>
      </c>
      <c r="C29" s="223"/>
      <c r="D29" s="224" t="e">
        <f t="shared" ref="D29:D35" si="7">VLOOKUP($C29,$R$21:$T$35,3)</f>
        <v>#N/A</v>
      </c>
      <c r="E29" s="223"/>
      <c r="F29" s="223"/>
      <c r="G29" s="223"/>
      <c r="H29" s="223"/>
      <c r="I29" s="223"/>
      <c r="J29" s="223"/>
      <c r="K29" s="223"/>
      <c r="P29" s="224" t="s">
        <v>152</v>
      </c>
      <c r="Q29" s="224">
        <f>一覧表女子!$C$10</f>
        <v>0</v>
      </c>
      <c r="R29" s="224" t="str">
        <f t="shared" si="5"/>
        <v>0 I</v>
      </c>
      <c r="S29" s="224" t="str">
        <f>一覧表女子!$C$9</f>
        <v>【正式名称】
全角15文字
以内</v>
      </c>
      <c r="T29" s="224" t="str">
        <f t="shared" si="6"/>
        <v>【正式名称】
全角15文字
以内 I</v>
      </c>
    </row>
    <row r="30" spans="1:20" s="99" customFormat="1" ht="19.75" hidden="1" customHeight="1">
      <c r="A30" s="225">
        <v>2</v>
      </c>
      <c r="B30" s="225" t="s">
        <v>151</v>
      </c>
      <c r="C30" s="223"/>
      <c r="D30" s="224" t="e">
        <f t="shared" si="7"/>
        <v>#N/A</v>
      </c>
      <c r="E30" s="223"/>
      <c r="F30" s="223"/>
      <c r="G30" s="223"/>
      <c r="H30" s="223"/>
      <c r="I30" s="223"/>
      <c r="J30" s="223"/>
      <c r="K30" s="223"/>
      <c r="P30" s="224" t="s">
        <v>153</v>
      </c>
      <c r="Q30" s="224">
        <f>一覧表女子!$C$10</f>
        <v>0</v>
      </c>
      <c r="R30" s="224" t="str">
        <f t="shared" si="5"/>
        <v>0 J</v>
      </c>
      <c r="S30" s="224" t="str">
        <f>一覧表女子!$C$9</f>
        <v>【正式名称】
全角15文字
以内</v>
      </c>
      <c r="T30" s="224" t="str">
        <f t="shared" si="6"/>
        <v>【正式名称】
全角15文字
以内 J</v>
      </c>
    </row>
    <row r="31" spans="1:20" s="99" customFormat="1" ht="19.75" hidden="1" customHeight="1">
      <c r="A31" s="225">
        <v>3</v>
      </c>
      <c r="B31" s="225" t="s">
        <v>151</v>
      </c>
      <c r="C31" s="223"/>
      <c r="D31" s="224" t="e">
        <f t="shared" si="7"/>
        <v>#N/A</v>
      </c>
      <c r="E31" s="223"/>
      <c r="F31" s="223"/>
      <c r="G31" s="223"/>
      <c r="H31" s="223"/>
      <c r="I31" s="223"/>
      <c r="J31" s="223"/>
      <c r="K31" s="223"/>
      <c r="P31" s="224" t="s">
        <v>154</v>
      </c>
      <c r="Q31" s="224">
        <f>一覧表女子!$C$10</f>
        <v>0</v>
      </c>
      <c r="R31" s="224" t="str">
        <f t="shared" si="5"/>
        <v>0 K</v>
      </c>
      <c r="S31" s="224" t="str">
        <f>一覧表女子!$C$9</f>
        <v>【正式名称】
全角15文字
以内</v>
      </c>
      <c r="T31" s="224" t="str">
        <f t="shared" si="6"/>
        <v>【正式名称】
全角15文字
以内 K</v>
      </c>
    </row>
    <row r="32" spans="1:20" s="99" customFormat="1" ht="19.75" hidden="1" customHeight="1">
      <c r="A32" s="225">
        <v>4</v>
      </c>
      <c r="B32" s="225" t="s">
        <v>151</v>
      </c>
      <c r="C32" s="223"/>
      <c r="D32" s="224" t="e">
        <f t="shared" si="7"/>
        <v>#N/A</v>
      </c>
      <c r="E32" s="223"/>
      <c r="F32" s="223"/>
      <c r="G32" s="223"/>
      <c r="H32" s="223"/>
      <c r="I32" s="223"/>
      <c r="J32" s="223"/>
      <c r="K32" s="223"/>
      <c r="P32" s="224" t="s">
        <v>134</v>
      </c>
      <c r="Q32" s="224">
        <f>一覧表女子!$C$10</f>
        <v>0</v>
      </c>
      <c r="R32" s="224" t="str">
        <f t="shared" si="5"/>
        <v>0 L</v>
      </c>
      <c r="S32" s="224" t="str">
        <f>一覧表女子!$C$9</f>
        <v>【正式名称】
全角15文字
以内</v>
      </c>
      <c r="T32" s="224" t="str">
        <f t="shared" si="6"/>
        <v>【正式名称】
全角15文字
以内 L</v>
      </c>
    </row>
    <row r="33" spans="1:20" s="99" customFormat="1" ht="19.75" hidden="1" customHeight="1">
      <c r="A33" s="225">
        <v>5</v>
      </c>
      <c r="B33" s="225" t="s">
        <v>151</v>
      </c>
      <c r="C33" s="223"/>
      <c r="D33" s="224" t="e">
        <f t="shared" si="7"/>
        <v>#N/A</v>
      </c>
      <c r="E33" s="223"/>
      <c r="F33" s="223"/>
      <c r="G33" s="223"/>
      <c r="H33" s="223"/>
      <c r="I33" s="223"/>
      <c r="J33" s="223"/>
      <c r="K33" s="223"/>
      <c r="P33" s="224" t="s">
        <v>135</v>
      </c>
      <c r="Q33" s="224">
        <f>一覧表女子!$C$10</f>
        <v>0</v>
      </c>
      <c r="R33" s="224" t="str">
        <f t="shared" si="5"/>
        <v>0 M</v>
      </c>
      <c r="S33" s="224" t="str">
        <f>一覧表女子!$C$9</f>
        <v>【正式名称】
全角15文字
以内</v>
      </c>
      <c r="T33" s="224" t="str">
        <f t="shared" si="6"/>
        <v>【正式名称】
全角15文字
以内 M</v>
      </c>
    </row>
    <row r="34" spans="1:20" s="99" customFormat="1" ht="19.75" hidden="1" customHeight="1">
      <c r="A34" s="225">
        <v>6</v>
      </c>
      <c r="B34" s="225" t="s">
        <v>151</v>
      </c>
      <c r="C34" s="223"/>
      <c r="D34" s="224" t="e">
        <f t="shared" si="7"/>
        <v>#N/A</v>
      </c>
      <c r="E34" s="223"/>
      <c r="F34" s="223"/>
      <c r="G34" s="223"/>
      <c r="H34" s="223"/>
      <c r="I34" s="223"/>
      <c r="J34" s="223"/>
      <c r="K34" s="223"/>
      <c r="P34" s="224" t="s">
        <v>136</v>
      </c>
      <c r="Q34" s="224">
        <f>一覧表女子!$C$10</f>
        <v>0</v>
      </c>
      <c r="R34" s="224" t="str">
        <f t="shared" si="5"/>
        <v>0 N</v>
      </c>
      <c r="S34" s="224" t="str">
        <f>一覧表女子!$C$9</f>
        <v>【正式名称】
全角15文字
以内</v>
      </c>
      <c r="T34" s="224" t="str">
        <f t="shared" si="6"/>
        <v>【正式名称】
全角15文字
以内 N</v>
      </c>
    </row>
    <row r="35" spans="1:20" s="99" customFormat="1" ht="19.75" hidden="1" customHeight="1">
      <c r="A35" s="225">
        <v>7</v>
      </c>
      <c r="B35" s="225" t="s">
        <v>151</v>
      </c>
      <c r="C35" s="223"/>
      <c r="D35" s="224" t="e">
        <f t="shared" si="7"/>
        <v>#N/A</v>
      </c>
      <c r="E35" s="223"/>
      <c r="F35" s="223"/>
      <c r="G35" s="223"/>
      <c r="H35" s="223"/>
      <c r="I35" s="223"/>
      <c r="J35" s="223"/>
      <c r="K35" s="223"/>
      <c r="P35" s="224" t="s">
        <v>137</v>
      </c>
      <c r="Q35" s="224">
        <f>一覧表女子!$C$10</f>
        <v>0</v>
      </c>
      <c r="R35" s="224" t="str">
        <f t="shared" si="5"/>
        <v>0 O</v>
      </c>
      <c r="S35" s="224" t="str">
        <f>一覧表女子!$C$9</f>
        <v>【正式名称】
全角15文字
以内</v>
      </c>
      <c r="T35" s="224" t="str">
        <f t="shared" si="6"/>
        <v>【正式名称】
全角15文字
以内 O</v>
      </c>
    </row>
  </sheetData>
  <sheetProtection algorithmName="SHA-512" hashValue="5tGlAKo1ZjCN+OKzd8lTonAWcVMNsTkJl/oFopFN3kNrESj6tn8SdVx/2JfKjApmJqQf6Gly/PE1ldD4gwb3RA==" saltValue="7YTwA8/OegufLPQ3i6mOdA==" spinCount="100000" sheet="1" objects="1" scenarios="1" selectLockedCells="1"/>
  <mergeCells count="5">
    <mergeCell ref="A28:B28"/>
    <mergeCell ref="A1:D1"/>
    <mergeCell ref="A3:B3"/>
    <mergeCell ref="A11:B11"/>
    <mergeCell ref="A20:B20"/>
  </mergeCells>
  <phoneticPr fontId="4"/>
  <dataValidations count="2">
    <dataValidation type="list" allowBlank="1" showInputMessage="1" showErrorMessage="1" sqref="C4:C10 C12:C18">
      <formula1>$R$4:$R$18</formula1>
    </dataValidation>
    <dataValidation type="list" allowBlank="1" showInputMessage="1" showErrorMessage="1" sqref="C21:C27 C29:C35">
      <formula1>$R$21:$R$35</formula1>
    </dataValidation>
  </dataValidations>
  <printOptions horizontalCentered="1" verticalCentered="1"/>
  <pageMargins left="0.70866141732283472" right="0.70866141732283472" top="0.74803149606299213" bottom="0.74803149606299213" header="0.31496062992125984" footer="0.31496062992125984"/>
  <pageSetup paperSize="9" scale="63"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一覧表女子!$R$25:$R$84</xm:f>
          </x14:formula1>
          <xm:sqref>F29:K35 F21:K27</xm:sqref>
        </x14:dataValidation>
        <x14:dataValidation type="list" allowBlank="1" showInputMessage="1" showErrorMessage="1">
          <x14:formula1>
            <xm:f>一覧表男子!$R$25:$R$84</xm:f>
          </x14:formula1>
          <xm:sqref>F12:K18 F4:K10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2"/>
  <sheetViews>
    <sheetView workbookViewId="0">
      <selection activeCell="E17" sqref="E17"/>
    </sheetView>
  </sheetViews>
  <sheetFormatPr defaultColWidth="9.109375" defaultRowHeight="13.8"/>
  <cols>
    <col min="1" max="1" width="9.109375" style="81"/>
    <col min="2" max="2" width="11.88671875" style="81" customWidth="1"/>
    <col min="3" max="3" width="11.44140625" style="81" customWidth="1"/>
    <col min="4" max="4" width="9.44140625" style="81" customWidth="1"/>
    <col min="5" max="5" width="19.44140625" style="81" customWidth="1"/>
    <col min="6" max="6" width="17" style="81" customWidth="1"/>
    <col min="7" max="8" width="18.109375" style="81" customWidth="1"/>
    <col min="9" max="9" width="9.109375" style="81"/>
    <col min="10" max="10" width="9.109375" style="82"/>
    <col min="11" max="11" width="21.109375" style="81" customWidth="1"/>
    <col min="12" max="12" width="9.109375" style="81"/>
    <col min="13" max="13" width="11.88671875" style="81" customWidth="1"/>
    <col min="14" max="14" width="11.44140625" style="81" customWidth="1"/>
    <col min="15" max="15" width="9.44140625" style="81" customWidth="1"/>
    <col min="16" max="16" width="19.44140625" style="81" customWidth="1"/>
    <col min="17" max="17" width="17" style="81" customWidth="1"/>
    <col min="18" max="19" width="18.109375" style="81" customWidth="1"/>
    <col min="20" max="20" width="9.109375" style="81"/>
    <col min="21" max="21" width="9.109375" style="82"/>
    <col min="22" max="23" width="9.109375" style="81"/>
    <col min="24" max="25" width="18.44140625" style="81" customWidth="1"/>
    <col min="26" max="16384" width="9.109375" style="81"/>
  </cols>
  <sheetData>
    <row r="1" spans="1:25">
      <c r="A1" s="388" t="s">
        <v>48</v>
      </c>
      <c r="B1" s="388"/>
      <c r="C1" s="388"/>
      <c r="D1" s="388"/>
      <c r="E1" s="388"/>
      <c r="F1" s="388"/>
      <c r="G1" s="388"/>
      <c r="H1" s="388"/>
      <c r="I1" s="388"/>
      <c r="J1" s="388"/>
      <c r="L1" s="389" t="s">
        <v>49</v>
      </c>
      <c r="M1" s="389"/>
      <c r="N1" s="389"/>
      <c r="O1" s="389"/>
      <c r="P1" s="389"/>
      <c r="Q1" s="389"/>
      <c r="R1" s="389"/>
      <c r="S1" s="389"/>
      <c r="T1" s="389"/>
      <c r="U1" s="389"/>
      <c r="X1" s="390" t="s">
        <v>64</v>
      </c>
      <c r="Y1" s="390"/>
    </row>
    <row r="2" spans="1:25">
      <c r="A2" s="85" t="s">
        <v>58</v>
      </c>
      <c r="B2" s="85" t="s">
        <v>18</v>
      </c>
      <c r="C2" s="85" t="s">
        <v>50</v>
      </c>
      <c r="D2" s="85" t="s">
        <v>51</v>
      </c>
      <c r="E2" s="85" t="s">
        <v>52</v>
      </c>
      <c r="F2" s="85" t="s">
        <v>53</v>
      </c>
      <c r="G2" s="85" t="s">
        <v>54</v>
      </c>
      <c r="H2" s="85" t="s">
        <v>57</v>
      </c>
      <c r="I2" s="85" t="s">
        <v>55</v>
      </c>
      <c r="J2" s="86" t="s">
        <v>56</v>
      </c>
      <c r="L2" s="90" t="s">
        <v>58</v>
      </c>
      <c r="M2" s="90" t="s">
        <v>18</v>
      </c>
      <c r="N2" s="90" t="s">
        <v>50</v>
      </c>
      <c r="O2" s="90" t="s">
        <v>51</v>
      </c>
      <c r="P2" s="90" t="s">
        <v>52</v>
      </c>
      <c r="Q2" s="90" t="s">
        <v>53</v>
      </c>
      <c r="R2" s="90" t="s">
        <v>54</v>
      </c>
      <c r="S2" s="90" t="s">
        <v>59</v>
      </c>
      <c r="T2" s="90" t="s">
        <v>55</v>
      </c>
      <c r="U2" s="91" t="s">
        <v>56</v>
      </c>
      <c r="X2" s="390"/>
      <c r="Y2" s="390"/>
    </row>
    <row r="3" spans="1:25">
      <c r="A3" s="87">
        <v>1</v>
      </c>
      <c r="B3" s="87"/>
      <c r="C3" s="87"/>
      <c r="D3" s="87"/>
      <c r="E3" s="87" t="str">
        <f>一覧表男子!$D25&amp;"　　"&amp;一覧表男子!$E25&amp;" ("&amp;一覧表男子!$H25&amp;")"</f>
        <v>　　 ()</v>
      </c>
      <c r="F3" s="87" t="str">
        <f>一覧表男子!$F25&amp;" "&amp;一覧表男子!$G25</f>
        <v xml:space="preserve"> </v>
      </c>
      <c r="G3" s="87" t="e">
        <f>一覧表男子!$K25&amp;" "&amp;一覧表男子!$J25</f>
        <v>#N/A</v>
      </c>
      <c r="H3" s="87" t="e">
        <f>一覧表男子!$N25&amp;" "&amp;一覧表男子!$M25</f>
        <v>#N/A</v>
      </c>
      <c r="I3" s="88" t="str">
        <f>[1]男子選手!$L11</f>
        <v>1</v>
      </c>
      <c r="J3" s="89" t="str">
        <f>[1]男子選手!$M11</f>
        <v>38</v>
      </c>
      <c r="L3" s="87">
        <v>1</v>
      </c>
      <c r="M3" s="87"/>
      <c r="N3" s="87"/>
      <c r="O3" s="87"/>
      <c r="P3" s="87" t="str">
        <f>一覧表女子!$D25&amp;"　　"&amp;一覧表女子!$E25&amp;" ("&amp;一覧表女子!$H25&amp;")"</f>
        <v>　　 ()</v>
      </c>
      <c r="Q3" s="87" t="str">
        <f>一覧表女子!$F25&amp;" "&amp;一覧表女子!$G25</f>
        <v xml:space="preserve"> </v>
      </c>
      <c r="R3" s="87" t="e">
        <f>一覧表女子!$K25&amp;" "&amp;一覧表女子!$J25</f>
        <v>#N/A</v>
      </c>
      <c r="S3" s="87" t="e">
        <f>一覧表女子!$N25&amp;" "&amp;一覧表女子!$M25</f>
        <v>#N/A</v>
      </c>
      <c r="T3" s="89" t="str">
        <f>[1]女子選手!$L11</f>
        <v>2</v>
      </c>
      <c r="U3" s="89" t="str">
        <f>[1]女子選手!$M11</f>
        <v>38</v>
      </c>
      <c r="X3" s="87" t="str">
        <f>一覧表男子!$D25&amp;"　　"&amp;一覧表男子!$E25</f>
        <v>　　</v>
      </c>
      <c r="Y3" s="87" t="str">
        <f>一覧表女子!$D25&amp;"　　"&amp;一覧表女子!$E25</f>
        <v>　　</v>
      </c>
    </row>
    <row r="4" spans="1:25">
      <c r="A4" s="87">
        <v>2</v>
      </c>
      <c r="B4" s="87"/>
      <c r="C4" s="87"/>
      <c r="D4" s="87"/>
      <c r="E4" s="87" t="str">
        <f>一覧表男子!$D26&amp;"　　"&amp;一覧表男子!$E26&amp;" ("&amp;一覧表男子!$H26&amp;")"</f>
        <v>　　 ()</v>
      </c>
      <c r="F4" s="87" t="str">
        <f>一覧表男子!$F26&amp;" "&amp;一覧表男子!$G26</f>
        <v xml:space="preserve"> </v>
      </c>
      <c r="G4" s="87" t="e">
        <f>一覧表男子!$K26&amp;" "&amp;一覧表男子!$J26</f>
        <v>#N/A</v>
      </c>
      <c r="H4" s="87" t="e">
        <f>一覧表男子!$N26&amp;" "&amp;一覧表男子!$M26</f>
        <v>#N/A</v>
      </c>
      <c r="I4" s="88" t="str">
        <f>[1]男子選手!$L12</f>
        <v>1</v>
      </c>
      <c r="J4" s="89" t="str">
        <f>[1]男子選手!$M12</f>
        <v>38</v>
      </c>
      <c r="L4" s="87">
        <v>2</v>
      </c>
      <c r="M4" s="87"/>
      <c r="N4" s="87"/>
      <c r="O4" s="87"/>
      <c r="P4" s="87" t="str">
        <f>一覧表女子!$D26&amp;"　　"&amp;一覧表女子!$E26&amp;" ("&amp;一覧表女子!$H26&amp;")"</f>
        <v>　　 ()</v>
      </c>
      <c r="Q4" s="87" t="str">
        <f>一覧表女子!$F26&amp;" "&amp;一覧表女子!$G26</f>
        <v xml:space="preserve"> </v>
      </c>
      <c r="R4" s="87" t="e">
        <f>一覧表女子!$K26&amp;" "&amp;一覧表女子!$J26</f>
        <v>#N/A</v>
      </c>
      <c r="S4" s="87" t="e">
        <f>一覧表女子!$N26&amp;" "&amp;一覧表女子!$M26</f>
        <v>#N/A</v>
      </c>
      <c r="T4" s="89" t="str">
        <f>[1]女子選手!$L12</f>
        <v>2</v>
      </c>
      <c r="U4" s="89" t="str">
        <f>[1]女子選手!$M12</f>
        <v>38</v>
      </c>
      <c r="X4" s="87" t="str">
        <f>一覧表男子!$D26&amp;"　　"&amp;一覧表男子!$E26</f>
        <v>　　</v>
      </c>
      <c r="Y4" s="87" t="str">
        <f>一覧表女子!$D26&amp;"　　"&amp;一覧表女子!$E26</f>
        <v>　　</v>
      </c>
    </row>
    <row r="5" spans="1:25">
      <c r="A5" s="87">
        <v>3</v>
      </c>
      <c r="B5" s="87"/>
      <c r="C5" s="87"/>
      <c r="D5" s="87"/>
      <c r="E5" s="87" t="str">
        <f>一覧表男子!$D27&amp;"　　"&amp;一覧表男子!$E27&amp;" ("&amp;一覧表男子!$H27&amp;")"</f>
        <v>　　 ()</v>
      </c>
      <c r="F5" s="87" t="str">
        <f>一覧表男子!$F27&amp;" "&amp;一覧表男子!$G27</f>
        <v xml:space="preserve"> </v>
      </c>
      <c r="G5" s="87" t="e">
        <f>一覧表男子!$K27&amp;" "&amp;一覧表男子!$J27</f>
        <v>#N/A</v>
      </c>
      <c r="H5" s="87" t="e">
        <f>一覧表男子!$N27&amp;" "&amp;一覧表男子!$M27</f>
        <v>#N/A</v>
      </c>
      <c r="I5" s="88" t="str">
        <f>[1]男子選手!$L13</f>
        <v>1</v>
      </c>
      <c r="J5" s="89" t="str">
        <f>[1]男子選手!$M13</f>
        <v>38</v>
      </c>
      <c r="L5" s="87">
        <v>3</v>
      </c>
      <c r="M5" s="87"/>
      <c r="N5" s="87"/>
      <c r="O5" s="87"/>
      <c r="P5" s="87" t="str">
        <f>一覧表女子!$D27&amp;"　　"&amp;一覧表女子!$E27&amp;" ("&amp;一覧表女子!$H27&amp;")"</f>
        <v>　　 ()</v>
      </c>
      <c r="Q5" s="87" t="str">
        <f>一覧表女子!$F27&amp;" "&amp;一覧表女子!$G27</f>
        <v xml:space="preserve"> </v>
      </c>
      <c r="R5" s="87" t="e">
        <f>一覧表女子!$K27&amp;" "&amp;一覧表女子!$J27</f>
        <v>#N/A</v>
      </c>
      <c r="S5" s="87" t="e">
        <f>一覧表女子!$N27&amp;" "&amp;一覧表女子!$M27</f>
        <v>#N/A</v>
      </c>
      <c r="T5" s="89" t="str">
        <f>[1]女子選手!$L13</f>
        <v>2</v>
      </c>
      <c r="U5" s="89" t="str">
        <f>[1]女子選手!$M13</f>
        <v>38</v>
      </c>
      <c r="X5" s="87" t="str">
        <f>一覧表男子!$D27&amp;"　　"&amp;一覧表男子!$E27</f>
        <v>　　</v>
      </c>
      <c r="Y5" s="87" t="str">
        <f>一覧表女子!$D27&amp;"　　"&amp;一覧表女子!$E27</f>
        <v>　　</v>
      </c>
    </row>
    <row r="6" spans="1:25">
      <c r="A6" s="87">
        <v>4</v>
      </c>
      <c r="B6" s="87"/>
      <c r="C6" s="87"/>
      <c r="D6" s="87"/>
      <c r="E6" s="87" t="str">
        <f>一覧表男子!$D28&amp;"　　"&amp;一覧表男子!$E28&amp;" ("&amp;一覧表男子!$H28&amp;")"</f>
        <v>　　 ()</v>
      </c>
      <c r="F6" s="87" t="str">
        <f>一覧表男子!$F28&amp;" "&amp;一覧表男子!$G28</f>
        <v xml:space="preserve"> </v>
      </c>
      <c r="G6" s="87" t="e">
        <f>一覧表男子!$K28&amp;" "&amp;一覧表男子!$J28</f>
        <v>#N/A</v>
      </c>
      <c r="H6" s="87" t="e">
        <f>一覧表男子!$N28&amp;" "&amp;一覧表男子!$M28</f>
        <v>#N/A</v>
      </c>
      <c r="I6" s="88" t="str">
        <f>[1]男子選手!$L14</f>
        <v>1</v>
      </c>
      <c r="J6" s="89" t="str">
        <f>[1]男子選手!$M14</f>
        <v>38</v>
      </c>
      <c r="L6" s="87">
        <v>4</v>
      </c>
      <c r="M6" s="87"/>
      <c r="N6" s="87"/>
      <c r="O6" s="87"/>
      <c r="P6" s="87" t="str">
        <f>一覧表女子!$D28&amp;"　　"&amp;一覧表女子!$E28&amp;" ("&amp;一覧表女子!$H28&amp;")"</f>
        <v>　　 ()</v>
      </c>
      <c r="Q6" s="87" t="str">
        <f>一覧表女子!$F28&amp;" "&amp;一覧表女子!$G28</f>
        <v xml:space="preserve"> </v>
      </c>
      <c r="R6" s="87" t="e">
        <f>一覧表女子!$K28&amp;" "&amp;一覧表女子!$J28</f>
        <v>#N/A</v>
      </c>
      <c r="S6" s="87" t="e">
        <f>一覧表女子!$N28&amp;" "&amp;一覧表女子!$M28</f>
        <v>#N/A</v>
      </c>
      <c r="T6" s="89" t="str">
        <f>[1]女子選手!$L14</f>
        <v>2</v>
      </c>
      <c r="U6" s="89" t="str">
        <f>[1]女子選手!$M14</f>
        <v>38</v>
      </c>
      <c r="X6" s="87" t="str">
        <f>一覧表男子!$D28&amp;"　　"&amp;一覧表男子!$E28</f>
        <v>　　</v>
      </c>
      <c r="Y6" s="87" t="str">
        <f>一覧表女子!$D28&amp;"　　"&amp;一覧表女子!$E28</f>
        <v>　　</v>
      </c>
    </row>
    <row r="7" spans="1:25">
      <c r="A7" s="87">
        <v>5</v>
      </c>
      <c r="B7" s="87"/>
      <c r="C7" s="87"/>
      <c r="D7" s="87"/>
      <c r="E7" s="87" t="str">
        <f>一覧表男子!$D29&amp;"　　"&amp;一覧表男子!$E29&amp;" ("&amp;一覧表男子!$H29&amp;")"</f>
        <v>　　 ()</v>
      </c>
      <c r="F7" s="87" t="str">
        <f>一覧表男子!$F29&amp;" "&amp;一覧表男子!$G29</f>
        <v xml:space="preserve"> </v>
      </c>
      <c r="G7" s="87" t="e">
        <f>一覧表男子!$K29&amp;" "&amp;一覧表男子!$J29</f>
        <v>#N/A</v>
      </c>
      <c r="H7" s="87" t="e">
        <f>一覧表男子!$N29&amp;" "&amp;一覧表男子!$M29</f>
        <v>#N/A</v>
      </c>
      <c r="I7" s="88" t="str">
        <f>[1]男子選手!$L15</f>
        <v>1</v>
      </c>
      <c r="J7" s="89" t="str">
        <f>[1]男子選手!$M15</f>
        <v>38</v>
      </c>
      <c r="L7" s="87">
        <v>5</v>
      </c>
      <c r="M7" s="87"/>
      <c r="N7" s="87"/>
      <c r="O7" s="87"/>
      <c r="P7" s="87" t="str">
        <f>一覧表女子!$D29&amp;"　　"&amp;一覧表女子!$E29&amp;" ("&amp;一覧表女子!$H29&amp;")"</f>
        <v>　　 ()</v>
      </c>
      <c r="Q7" s="87" t="str">
        <f>一覧表女子!$F29&amp;" "&amp;一覧表女子!$G29</f>
        <v xml:space="preserve"> </v>
      </c>
      <c r="R7" s="87" t="e">
        <f>一覧表女子!$K29&amp;" "&amp;一覧表女子!$J29</f>
        <v>#N/A</v>
      </c>
      <c r="S7" s="87" t="e">
        <f>一覧表女子!$N29&amp;" "&amp;一覧表女子!$M29</f>
        <v>#N/A</v>
      </c>
      <c r="T7" s="89" t="str">
        <f>[1]女子選手!$L15</f>
        <v>2</v>
      </c>
      <c r="U7" s="89" t="str">
        <f>[1]女子選手!$M15</f>
        <v>38</v>
      </c>
      <c r="X7" s="87" t="str">
        <f>一覧表男子!$D29&amp;"　　"&amp;一覧表男子!$E29</f>
        <v>　　</v>
      </c>
      <c r="Y7" s="87" t="str">
        <f>一覧表女子!$D29&amp;"　　"&amp;一覧表女子!$E29</f>
        <v>　　</v>
      </c>
    </row>
    <row r="8" spans="1:25">
      <c r="A8" s="87">
        <v>6</v>
      </c>
      <c r="B8" s="87"/>
      <c r="C8" s="87"/>
      <c r="D8" s="87"/>
      <c r="E8" s="87" t="str">
        <f>一覧表男子!$D30&amp;"　　"&amp;一覧表男子!$E30&amp;" ("&amp;一覧表男子!$H30&amp;")"</f>
        <v>　　 ()</v>
      </c>
      <c r="F8" s="87" t="str">
        <f>一覧表男子!$F30&amp;" "&amp;一覧表男子!$G30</f>
        <v xml:space="preserve"> </v>
      </c>
      <c r="G8" s="87" t="e">
        <f>一覧表男子!$K30&amp;" "&amp;一覧表男子!$J30</f>
        <v>#N/A</v>
      </c>
      <c r="H8" s="87" t="e">
        <f>一覧表男子!$N30&amp;" "&amp;一覧表男子!$M30</f>
        <v>#N/A</v>
      </c>
      <c r="I8" s="88" t="str">
        <f>[1]男子選手!$L16</f>
        <v>1</v>
      </c>
      <c r="J8" s="89" t="str">
        <f>[1]男子選手!$M16</f>
        <v>38</v>
      </c>
      <c r="L8" s="87">
        <v>6</v>
      </c>
      <c r="M8" s="87"/>
      <c r="N8" s="87"/>
      <c r="O8" s="87"/>
      <c r="P8" s="87" t="str">
        <f>一覧表女子!$D30&amp;"　　"&amp;一覧表女子!$E30&amp;" ("&amp;一覧表女子!$H30&amp;")"</f>
        <v>　　 ()</v>
      </c>
      <c r="Q8" s="87" t="str">
        <f>一覧表女子!$F30&amp;" "&amp;一覧表女子!$G30</f>
        <v xml:space="preserve"> </v>
      </c>
      <c r="R8" s="87" t="e">
        <f>一覧表女子!$K30&amp;" "&amp;一覧表女子!$J30</f>
        <v>#N/A</v>
      </c>
      <c r="S8" s="87" t="e">
        <f>一覧表女子!$N30&amp;" "&amp;一覧表女子!$M30</f>
        <v>#N/A</v>
      </c>
      <c r="T8" s="89" t="str">
        <f>[1]女子選手!$L16</f>
        <v>2</v>
      </c>
      <c r="U8" s="89" t="str">
        <f>[1]女子選手!$M16</f>
        <v>38</v>
      </c>
      <c r="X8" s="87" t="str">
        <f>一覧表男子!$D30&amp;"　　"&amp;一覧表男子!$E30</f>
        <v>　　</v>
      </c>
      <c r="Y8" s="87" t="str">
        <f>一覧表女子!$D30&amp;"　　"&amp;一覧表女子!$E30</f>
        <v>　　</v>
      </c>
    </row>
    <row r="9" spans="1:25">
      <c r="A9" s="87">
        <v>7</v>
      </c>
      <c r="B9" s="87"/>
      <c r="C9" s="87"/>
      <c r="D9" s="87"/>
      <c r="E9" s="87" t="str">
        <f>一覧表男子!$D31&amp;"　　"&amp;一覧表男子!$E31&amp;" ("&amp;一覧表男子!$H31&amp;")"</f>
        <v>　　 ()</v>
      </c>
      <c r="F9" s="87" t="str">
        <f>一覧表男子!$F31&amp;" "&amp;一覧表男子!$G31</f>
        <v xml:space="preserve"> </v>
      </c>
      <c r="G9" s="87" t="e">
        <f>一覧表男子!$K31&amp;" "&amp;一覧表男子!$J31</f>
        <v>#N/A</v>
      </c>
      <c r="H9" s="87" t="e">
        <f>一覧表男子!$N31&amp;" "&amp;一覧表男子!$M31</f>
        <v>#N/A</v>
      </c>
      <c r="I9" s="88" t="str">
        <f>[1]男子選手!$L17</f>
        <v>1</v>
      </c>
      <c r="J9" s="89" t="str">
        <f>[1]男子選手!$M17</f>
        <v>38</v>
      </c>
      <c r="L9" s="87">
        <v>7</v>
      </c>
      <c r="M9" s="87"/>
      <c r="N9" s="87"/>
      <c r="O9" s="87"/>
      <c r="P9" s="87" t="str">
        <f>一覧表女子!$D31&amp;"　　"&amp;一覧表女子!$E31&amp;" ("&amp;一覧表女子!$H31&amp;")"</f>
        <v>　　 ()</v>
      </c>
      <c r="Q9" s="87" t="str">
        <f>一覧表女子!$F31&amp;" "&amp;一覧表女子!$G31</f>
        <v xml:space="preserve"> </v>
      </c>
      <c r="R9" s="87" t="e">
        <f>一覧表女子!$K31&amp;" "&amp;一覧表女子!$J31</f>
        <v>#N/A</v>
      </c>
      <c r="S9" s="87" t="e">
        <f>一覧表女子!$N31&amp;" "&amp;一覧表女子!$M31</f>
        <v>#N/A</v>
      </c>
      <c r="T9" s="89" t="str">
        <f>[1]女子選手!$L17</f>
        <v>2</v>
      </c>
      <c r="U9" s="89" t="str">
        <f>[1]女子選手!$M17</f>
        <v>38</v>
      </c>
      <c r="X9" s="87" t="str">
        <f>一覧表男子!$D31&amp;"　　"&amp;一覧表男子!$E31</f>
        <v>　　</v>
      </c>
      <c r="Y9" s="87" t="str">
        <f>一覧表女子!$D31&amp;"　　"&amp;一覧表女子!$E31</f>
        <v>　　</v>
      </c>
    </row>
    <row r="10" spans="1:25">
      <c r="A10" s="87">
        <v>8</v>
      </c>
      <c r="B10" s="87"/>
      <c r="C10" s="87"/>
      <c r="D10" s="87"/>
      <c r="E10" s="87" t="str">
        <f>一覧表男子!$D32&amp;"　　"&amp;一覧表男子!$E32&amp;" ("&amp;一覧表男子!$H32&amp;")"</f>
        <v>　　 ()</v>
      </c>
      <c r="F10" s="87" t="str">
        <f>一覧表男子!$F32&amp;" "&amp;一覧表男子!$G32</f>
        <v xml:space="preserve"> </v>
      </c>
      <c r="G10" s="87" t="e">
        <f>一覧表男子!$K32&amp;" "&amp;一覧表男子!$J32</f>
        <v>#N/A</v>
      </c>
      <c r="H10" s="87" t="e">
        <f>一覧表男子!$N32&amp;" "&amp;一覧表男子!$M32</f>
        <v>#N/A</v>
      </c>
      <c r="I10" s="88" t="str">
        <f>[1]男子選手!$L18</f>
        <v>1</v>
      </c>
      <c r="J10" s="89" t="str">
        <f>[1]男子選手!$M18</f>
        <v>38</v>
      </c>
      <c r="L10" s="87">
        <v>8</v>
      </c>
      <c r="M10" s="87"/>
      <c r="N10" s="87"/>
      <c r="O10" s="87"/>
      <c r="P10" s="87" t="str">
        <f>一覧表女子!$D32&amp;"　　"&amp;一覧表女子!$E32&amp;" ("&amp;一覧表女子!$H32&amp;")"</f>
        <v>　　 ()</v>
      </c>
      <c r="Q10" s="87" t="str">
        <f>一覧表女子!$F32&amp;" "&amp;一覧表女子!$G32</f>
        <v xml:space="preserve"> </v>
      </c>
      <c r="R10" s="87" t="e">
        <f>一覧表女子!$K32&amp;" "&amp;一覧表女子!$J32</f>
        <v>#N/A</v>
      </c>
      <c r="S10" s="87" t="e">
        <f>一覧表女子!$N32&amp;" "&amp;一覧表女子!$M32</f>
        <v>#N/A</v>
      </c>
      <c r="T10" s="89" t="str">
        <f>[1]女子選手!$L18</f>
        <v>2</v>
      </c>
      <c r="U10" s="89" t="str">
        <f>[1]女子選手!$M18</f>
        <v>38</v>
      </c>
      <c r="X10" s="87" t="str">
        <f>一覧表男子!$D32&amp;"　　"&amp;一覧表男子!$E32</f>
        <v>　　</v>
      </c>
      <c r="Y10" s="87" t="str">
        <f>一覧表女子!$D32&amp;"　　"&amp;一覧表女子!$E32</f>
        <v>　　</v>
      </c>
    </row>
    <row r="11" spans="1:25">
      <c r="A11" s="87">
        <v>9</v>
      </c>
      <c r="B11" s="87"/>
      <c r="C11" s="87"/>
      <c r="D11" s="87"/>
      <c r="E11" s="87" t="str">
        <f>一覧表男子!$D33&amp;"　　"&amp;一覧表男子!$E33&amp;" ("&amp;一覧表男子!$H33&amp;")"</f>
        <v>　　 ()</v>
      </c>
      <c r="F11" s="87" t="str">
        <f>一覧表男子!$F33&amp;" "&amp;一覧表男子!$G33</f>
        <v xml:space="preserve"> </v>
      </c>
      <c r="G11" s="87" t="e">
        <f>一覧表男子!$K33&amp;" "&amp;一覧表男子!$J33</f>
        <v>#N/A</v>
      </c>
      <c r="H11" s="87" t="e">
        <f>一覧表男子!$N33&amp;" "&amp;一覧表男子!$M33</f>
        <v>#N/A</v>
      </c>
      <c r="I11" s="88" t="str">
        <f>[1]男子選手!$L19</f>
        <v>1</v>
      </c>
      <c r="J11" s="89" t="str">
        <f>[1]男子選手!$M19</f>
        <v>38</v>
      </c>
      <c r="L11" s="87">
        <v>9</v>
      </c>
      <c r="M11" s="87"/>
      <c r="N11" s="87"/>
      <c r="O11" s="87"/>
      <c r="P11" s="87" t="str">
        <f>一覧表女子!$D33&amp;"　　"&amp;一覧表女子!$E33&amp;" ("&amp;一覧表女子!$H33&amp;")"</f>
        <v>　　 ()</v>
      </c>
      <c r="Q11" s="87" t="str">
        <f>一覧表女子!$F33&amp;" "&amp;一覧表女子!$G33</f>
        <v xml:space="preserve"> </v>
      </c>
      <c r="R11" s="87" t="e">
        <f>一覧表女子!$K33&amp;" "&amp;一覧表女子!$J33</f>
        <v>#N/A</v>
      </c>
      <c r="S11" s="87" t="e">
        <f>一覧表女子!$N33&amp;" "&amp;一覧表女子!$M33</f>
        <v>#N/A</v>
      </c>
      <c r="T11" s="89" t="str">
        <f>[1]女子選手!$L19</f>
        <v>2</v>
      </c>
      <c r="U11" s="89" t="str">
        <f>[1]女子選手!$M19</f>
        <v>38</v>
      </c>
      <c r="X11" s="87" t="str">
        <f>一覧表男子!$D33&amp;"　　"&amp;一覧表男子!$E33</f>
        <v>　　</v>
      </c>
      <c r="Y11" s="87" t="str">
        <f>一覧表女子!$D33&amp;"　　"&amp;一覧表女子!$E33</f>
        <v>　　</v>
      </c>
    </row>
    <row r="12" spans="1:25">
      <c r="A12" s="87">
        <v>10</v>
      </c>
      <c r="B12" s="87"/>
      <c r="C12" s="87"/>
      <c r="D12" s="87"/>
      <c r="E12" s="87" t="str">
        <f>一覧表男子!$D34&amp;"　　"&amp;一覧表男子!$E34&amp;" ("&amp;一覧表男子!$H34&amp;")"</f>
        <v>　　 ()</v>
      </c>
      <c r="F12" s="87" t="str">
        <f>一覧表男子!$F34&amp;" "&amp;一覧表男子!$G34</f>
        <v xml:space="preserve"> </v>
      </c>
      <c r="G12" s="87" t="e">
        <f>一覧表男子!$K34&amp;" "&amp;一覧表男子!$J34</f>
        <v>#N/A</v>
      </c>
      <c r="H12" s="87" t="e">
        <f>一覧表男子!$N34&amp;" "&amp;一覧表男子!$M34</f>
        <v>#N/A</v>
      </c>
      <c r="I12" s="88" t="str">
        <f>[1]男子選手!$L20</f>
        <v>1</v>
      </c>
      <c r="J12" s="89" t="str">
        <f>[1]男子選手!$M20</f>
        <v>38</v>
      </c>
      <c r="L12" s="87">
        <v>10</v>
      </c>
      <c r="M12" s="87"/>
      <c r="N12" s="87"/>
      <c r="O12" s="87"/>
      <c r="P12" s="87" t="str">
        <f>一覧表女子!$D34&amp;"　　"&amp;一覧表女子!$E34&amp;" ("&amp;一覧表女子!$H34&amp;")"</f>
        <v>　　 ()</v>
      </c>
      <c r="Q12" s="87" t="str">
        <f>一覧表女子!$F34&amp;" "&amp;一覧表女子!$G34</f>
        <v xml:space="preserve"> </v>
      </c>
      <c r="R12" s="87" t="e">
        <f>一覧表女子!$K34&amp;" "&amp;一覧表女子!$J34</f>
        <v>#N/A</v>
      </c>
      <c r="S12" s="87" t="e">
        <f>一覧表女子!$N34&amp;" "&amp;一覧表女子!$M34</f>
        <v>#N/A</v>
      </c>
      <c r="T12" s="89" t="str">
        <f>[1]女子選手!$L20</f>
        <v>2</v>
      </c>
      <c r="U12" s="89" t="str">
        <f>[1]女子選手!$M20</f>
        <v>38</v>
      </c>
      <c r="X12" s="87" t="str">
        <f>一覧表男子!$D34&amp;"　　"&amp;一覧表男子!$E34</f>
        <v>　　</v>
      </c>
      <c r="Y12" s="87" t="str">
        <f>一覧表女子!$D34&amp;"　　"&amp;一覧表女子!$E34</f>
        <v>　　</v>
      </c>
    </row>
    <row r="13" spans="1:25">
      <c r="A13" s="87">
        <v>11</v>
      </c>
      <c r="B13" s="87"/>
      <c r="C13" s="87"/>
      <c r="D13" s="87"/>
      <c r="E13" s="87" t="str">
        <f>一覧表男子!$D35&amp;"　　"&amp;一覧表男子!$E35&amp;" ("&amp;一覧表男子!$H35&amp;")"</f>
        <v>　　 ()</v>
      </c>
      <c r="F13" s="87" t="str">
        <f>一覧表男子!$F35&amp;" "&amp;一覧表男子!$G35</f>
        <v xml:space="preserve"> </v>
      </c>
      <c r="G13" s="87" t="e">
        <f>一覧表男子!$K35&amp;" "&amp;一覧表男子!$J35</f>
        <v>#N/A</v>
      </c>
      <c r="H13" s="87" t="e">
        <f>一覧表男子!$N35&amp;" "&amp;一覧表男子!$M35</f>
        <v>#N/A</v>
      </c>
      <c r="I13" s="88" t="str">
        <f>[1]男子選手!$L21</f>
        <v>1</v>
      </c>
      <c r="J13" s="89" t="str">
        <f>[1]男子選手!$M21</f>
        <v>38</v>
      </c>
      <c r="L13" s="87">
        <v>11</v>
      </c>
      <c r="M13" s="87"/>
      <c r="N13" s="87"/>
      <c r="O13" s="87"/>
      <c r="P13" s="87" t="str">
        <f>一覧表女子!$D35&amp;"　　"&amp;一覧表女子!$E35&amp;" ("&amp;一覧表女子!$H35&amp;")"</f>
        <v>　　 ()</v>
      </c>
      <c r="Q13" s="87" t="str">
        <f>一覧表女子!$F35&amp;" "&amp;一覧表女子!$G35</f>
        <v xml:space="preserve"> </v>
      </c>
      <c r="R13" s="87" t="e">
        <f>一覧表女子!$K35&amp;" "&amp;一覧表女子!$J35</f>
        <v>#N/A</v>
      </c>
      <c r="S13" s="87" t="e">
        <f>一覧表女子!$N35&amp;" "&amp;一覧表女子!$M35</f>
        <v>#N/A</v>
      </c>
      <c r="T13" s="89" t="str">
        <f>[1]女子選手!$L21</f>
        <v>2</v>
      </c>
      <c r="U13" s="89" t="str">
        <f>[1]女子選手!$M21</f>
        <v>38</v>
      </c>
      <c r="X13" s="87" t="str">
        <f>一覧表男子!$D35&amp;"　　"&amp;一覧表男子!$E35</f>
        <v>　　</v>
      </c>
      <c r="Y13" s="87" t="str">
        <f>一覧表女子!$D35&amp;"　　"&amp;一覧表女子!$E35</f>
        <v>　　</v>
      </c>
    </row>
    <row r="14" spans="1:25">
      <c r="A14" s="87">
        <v>12</v>
      </c>
      <c r="B14" s="87"/>
      <c r="C14" s="87"/>
      <c r="D14" s="87"/>
      <c r="E14" s="87" t="str">
        <f>一覧表男子!$D36&amp;"　　"&amp;一覧表男子!$E36&amp;" ("&amp;一覧表男子!$H36&amp;")"</f>
        <v>　　 ()</v>
      </c>
      <c r="F14" s="87" t="str">
        <f>一覧表男子!$F36&amp;" "&amp;一覧表男子!$G36</f>
        <v xml:space="preserve"> </v>
      </c>
      <c r="G14" s="87" t="e">
        <f>一覧表男子!$K36&amp;" "&amp;一覧表男子!$J36</f>
        <v>#N/A</v>
      </c>
      <c r="H14" s="87" t="e">
        <f>一覧表男子!$N36&amp;" "&amp;一覧表男子!$M36</f>
        <v>#N/A</v>
      </c>
      <c r="I14" s="88" t="str">
        <f>[1]男子選手!$L22</f>
        <v>1</v>
      </c>
      <c r="J14" s="89" t="str">
        <f>[1]男子選手!$M22</f>
        <v>38</v>
      </c>
      <c r="L14" s="87">
        <v>12</v>
      </c>
      <c r="M14" s="87"/>
      <c r="N14" s="87"/>
      <c r="O14" s="87"/>
      <c r="P14" s="87" t="str">
        <f>一覧表女子!$D36&amp;"　　"&amp;一覧表女子!$E36&amp;" ("&amp;一覧表女子!$H36&amp;")"</f>
        <v>　　 ()</v>
      </c>
      <c r="Q14" s="87" t="str">
        <f>一覧表女子!$F36&amp;" "&amp;一覧表女子!$G36</f>
        <v xml:space="preserve"> </v>
      </c>
      <c r="R14" s="87" t="e">
        <f>一覧表女子!$K36&amp;" "&amp;一覧表女子!$J36</f>
        <v>#N/A</v>
      </c>
      <c r="S14" s="87" t="e">
        <f>一覧表女子!$N36&amp;" "&amp;一覧表女子!$M36</f>
        <v>#N/A</v>
      </c>
      <c r="T14" s="89" t="str">
        <f>[1]女子選手!$L22</f>
        <v>2</v>
      </c>
      <c r="U14" s="89" t="str">
        <f>[1]女子選手!$M22</f>
        <v>38</v>
      </c>
      <c r="X14" s="87" t="str">
        <f>一覧表男子!$D36&amp;"　　"&amp;一覧表男子!$E36</f>
        <v>　　</v>
      </c>
      <c r="Y14" s="87" t="str">
        <f>一覧表女子!$D36&amp;"　　"&amp;一覧表女子!$E36</f>
        <v>　　</v>
      </c>
    </row>
    <row r="15" spans="1:25">
      <c r="A15" s="87">
        <v>13</v>
      </c>
      <c r="B15" s="87"/>
      <c r="C15" s="87"/>
      <c r="D15" s="87"/>
      <c r="E15" s="87" t="str">
        <f>一覧表男子!$D37&amp;"　　"&amp;一覧表男子!$E37&amp;" ("&amp;一覧表男子!$H37&amp;")"</f>
        <v>　　 ()</v>
      </c>
      <c r="F15" s="87" t="str">
        <f>一覧表男子!$F37&amp;" "&amp;一覧表男子!$G37</f>
        <v xml:space="preserve"> </v>
      </c>
      <c r="G15" s="87" t="e">
        <f>一覧表男子!$K37&amp;" "&amp;一覧表男子!$J37</f>
        <v>#N/A</v>
      </c>
      <c r="H15" s="87" t="e">
        <f>一覧表男子!$N37&amp;" "&amp;一覧表男子!$M37</f>
        <v>#N/A</v>
      </c>
      <c r="I15" s="88" t="str">
        <f>[1]男子選手!$L23</f>
        <v>1</v>
      </c>
      <c r="J15" s="89" t="str">
        <f>[1]男子選手!$M23</f>
        <v>38</v>
      </c>
      <c r="L15" s="87">
        <v>13</v>
      </c>
      <c r="M15" s="87"/>
      <c r="N15" s="87"/>
      <c r="O15" s="87"/>
      <c r="P15" s="87" t="str">
        <f>一覧表女子!$D37&amp;"　　"&amp;一覧表女子!$E37&amp;" ("&amp;一覧表女子!$H37&amp;")"</f>
        <v>　　 ()</v>
      </c>
      <c r="Q15" s="87" t="str">
        <f>一覧表女子!$F37&amp;" "&amp;一覧表女子!$G37</f>
        <v xml:space="preserve"> </v>
      </c>
      <c r="R15" s="87" t="e">
        <f>一覧表女子!$K37&amp;" "&amp;一覧表女子!$J37</f>
        <v>#N/A</v>
      </c>
      <c r="S15" s="87" t="e">
        <f>一覧表女子!$N37&amp;" "&amp;一覧表女子!$M37</f>
        <v>#N/A</v>
      </c>
      <c r="T15" s="89" t="str">
        <f>[1]女子選手!$L23</f>
        <v>2</v>
      </c>
      <c r="U15" s="89" t="str">
        <f>[1]女子選手!$M23</f>
        <v>38</v>
      </c>
      <c r="X15" s="87" t="str">
        <f>一覧表男子!$D37&amp;"　　"&amp;一覧表男子!$E37</f>
        <v>　　</v>
      </c>
      <c r="Y15" s="87" t="str">
        <f>一覧表女子!$D37&amp;"　　"&amp;一覧表女子!$E37</f>
        <v>　　</v>
      </c>
    </row>
    <row r="16" spans="1:25">
      <c r="A16" s="87">
        <v>14</v>
      </c>
      <c r="B16" s="87"/>
      <c r="C16" s="87"/>
      <c r="D16" s="87"/>
      <c r="E16" s="87" t="str">
        <f>一覧表男子!$D38&amp;"　　"&amp;一覧表男子!$E38&amp;" ("&amp;一覧表男子!$H38&amp;")"</f>
        <v>　　 ()</v>
      </c>
      <c r="F16" s="87" t="str">
        <f>一覧表男子!$F38&amp;" "&amp;一覧表男子!$G38</f>
        <v xml:space="preserve"> </v>
      </c>
      <c r="G16" s="87" t="e">
        <f>一覧表男子!$K38&amp;" "&amp;一覧表男子!$J38</f>
        <v>#N/A</v>
      </c>
      <c r="H16" s="87" t="e">
        <f>一覧表男子!$N38&amp;" "&amp;一覧表男子!$M38</f>
        <v>#N/A</v>
      </c>
      <c r="I16" s="88" t="str">
        <f>[1]男子選手!$L24</f>
        <v>1</v>
      </c>
      <c r="J16" s="89" t="str">
        <f>[1]男子選手!$M24</f>
        <v>38</v>
      </c>
      <c r="L16" s="87">
        <v>14</v>
      </c>
      <c r="M16" s="87"/>
      <c r="N16" s="87"/>
      <c r="O16" s="87"/>
      <c r="P16" s="87" t="str">
        <f>一覧表女子!$D38&amp;"　　"&amp;一覧表女子!$E38&amp;" ("&amp;一覧表女子!$H38&amp;")"</f>
        <v>　　 ()</v>
      </c>
      <c r="Q16" s="87" t="str">
        <f>一覧表女子!$F38&amp;" "&amp;一覧表女子!$G38</f>
        <v xml:space="preserve"> </v>
      </c>
      <c r="R16" s="87" t="e">
        <f>一覧表女子!$K38&amp;" "&amp;一覧表女子!$J38</f>
        <v>#N/A</v>
      </c>
      <c r="S16" s="87" t="e">
        <f>一覧表女子!$N38&amp;" "&amp;一覧表女子!$M38</f>
        <v>#N/A</v>
      </c>
      <c r="T16" s="89" t="str">
        <f>[1]女子選手!$L24</f>
        <v>2</v>
      </c>
      <c r="U16" s="89" t="str">
        <f>[1]女子選手!$M24</f>
        <v>38</v>
      </c>
      <c r="X16" s="87" t="str">
        <f>一覧表男子!$D38&amp;"　　"&amp;一覧表男子!$E38</f>
        <v>　　</v>
      </c>
      <c r="Y16" s="87" t="str">
        <f>一覧表女子!$D38&amp;"　　"&amp;一覧表女子!$E38</f>
        <v>　　</v>
      </c>
    </row>
    <row r="17" spans="1:25">
      <c r="A17" s="87">
        <v>15</v>
      </c>
      <c r="B17" s="87"/>
      <c r="C17" s="87"/>
      <c r="D17" s="87"/>
      <c r="E17" s="87" t="str">
        <f>一覧表男子!$D39&amp;"　　"&amp;一覧表男子!$E39&amp;" ("&amp;一覧表男子!$H39&amp;")"</f>
        <v>　　 ()</v>
      </c>
      <c r="F17" s="87" t="str">
        <f>一覧表男子!$F39&amp;" "&amp;一覧表男子!$G39</f>
        <v xml:space="preserve"> </v>
      </c>
      <c r="G17" s="87" t="e">
        <f>一覧表男子!$K39&amp;" "&amp;一覧表男子!$J39</f>
        <v>#N/A</v>
      </c>
      <c r="H17" s="87" t="e">
        <f>一覧表男子!$N39&amp;" "&amp;一覧表男子!$M39</f>
        <v>#N/A</v>
      </c>
      <c r="I17" s="88" t="str">
        <f>[1]男子選手!$L25</f>
        <v>1</v>
      </c>
      <c r="J17" s="89" t="str">
        <f>[1]男子選手!$M25</f>
        <v>38</v>
      </c>
      <c r="L17" s="87">
        <v>15</v>
      </c>
      <c r="M17" s="87"/>
      <c r="N17" s="87"/>
      <c r="O17" s="87"/>
      <c r="P17" s="87" t="str">
        <f>一覧表女子!$D39&amp;"　　"&amp;一覧表女子!$E39&amp;" ("&amp;一覧表女子!$H39&amp;")"</f>
        <v>　　 ()</v>
      </c>
      <c r="Q17" s="87" t="str">
        <f>一覧表女子!$F39&amp;" "&amp;一覧表女子!$G39</f>
        <v xml:space="preserve"> </v>
      </c>
      <c r="R17" s="87" t="e">
        <f>一覧表女子!$K39&amp;" "&amp;一覧表女子!$J39</f>
        <v>#N/A</v>
      </c>
      <c r="S17" s="87" t="e">
        <f>一覧表女子!$N39&amp;" "&amp;一覧表女子!$M39</f>
        <v>#N/A</v>
      </c>
      <c r="T17" s="89" t="str">
        <f>[1]女子選手!$L25</f>
        <v>2</v>
      </c>
      <c r="U17" s="89" t="str">
        <f>[1]女子選手!$M25</f>
        <v>38</v>
      </c>
      <c r="X17" s="87" t="str">
        <f>一覧表男子!$D39&amp;"　　"&amp;一覧表男子!$E39</f>
        <v>　　</v>
      </c>
      <c r="Y17" s="87" t="str">
        <f>一覧表女子!$D39&amp;"　　"&amp;一覧表女子!$E39</f>
        <v>　　</v>
      </c>
    </row>
    <row r="18" spans="1:25">
      <c r="A18" s="87">
        <v>16</v>
      </c>
      <c r="B18" s="87"/>
      <c r="C18" s="87"/>
      <c r="D18" s="87"/>
      <c r="E18" s="87" t="str">
        <f>一覧表男子!$D40&amp;"　　"&amp;一覧表男子!$E40&amp;" ("&amp;一覧表男子!$H40&amp;")"</f>
        <v>　　 ()</v>
      </c>
      <c r="F18" s="87" t="str">
        <f>一覧表男子!$F40&amp;" "&amp;一覧表男子!$G40</f>
        <v xml:space="preserve"> </v>
      </c>
      <c r="G18" s="87" t="e">
        <f>一覧表男子!$K40&amp;" "&amp;一覧表男子!$J40</f>
        <v>#N/A</v>
      </c>
      <c r="H18" s="87" t="e">
        <f>一覧表男子!$N40&amp;" "&amp;一覧表男子!$M40</f>
        <v>#N/A</v>
      </c>
      <c r="I18" s="88" t="str">
        <f>[1]男子選手!$L26</f>
        <v>1</v>
      </c>
      <c r="J18" s="89" t="str">
        <f>[1]男子選手!$M26</f>
        <v>38</v>
      </c>
      <c r="L18" s="87">
        <v>16</v>
      </c>
      <c r="M18" s="87"/>
      <c r="N18" s="87"/>
      <c r="O18" s="87"/>
      <c r="P18" s="87" t="str">
        <f>一覧表女子!$D40&amp;"　　"&amp;一覧表女子!$E40&amp;" ("&amp;一覧表女子!$H40&amp;")"</f>
        <v>　　 ()</v>
      </c>
      <c r="Q18" s="87" t="str">
        <f>一覧表女子!$F40&amp;" "&amp;一覧表女子!$G40</f>
        <v xml:space="preserve"> </v>
      </c>
      <c r="R18" s="87" t="e">
        <f>一覧表女子!$K40&amp;" "&amp;一覧表女子!$J40</f>
        <v>#N/A</v>
      </c>
      <c r="S18" s="87" t="e">
        <f>一覧表女子!$N40&amp;" "&amp;一覧表女子!$M40</f>
        <v>#N/A</v>
      </c>
      <c r="T18" s="89" t="str">
        <f>[1]女子選手!$L26</f>
        <v>2</v>
      </c>
      <c r="U18" s="89" t="str">
        <f>[1]女子選手!$M26</f>
        <v>38</v>
      </c>
      <c r="X18" s="87" t="str">
        <f>一覧表男子!$D40&amp;"　　"&amp;一覧表男子!$E40</f>
        <v>　　</v>
      </c>
      <c r="Y18" s="87" t="str">
        <f>一覧表女子!$D40&amp;"　　"&amp;一覧表女子!$E40</f>
        <v>　　</v>
      </c>
    </row>
    <row r="19" spans="1:25">
      <c r="A19" s="87">
        <v>17</v>
      </c>
      <c r="B19" s="87"/>
      <c r="C19" s="87"/>
      <c r="D19" s="87"/>
      <c r="E19" s="87" t="str">
        <f>一覧表男子!$D41&amp;"　　"&amp;一覧表男子!$E41&amp;" ("&amp;一覧表男子!$H41&amp;")"</f>
        <v>　　 ()</v>
      </c>
      <c r="F19" s="87" t="str">
        <f>一覧表男子!$F41&amp;" "&amp;一覧表男子!$G41</f>
        <v xml:space="preserve"> </v>
      </c>
      <c r="G19" s="87" t="e">
        <f>一覧表男子!$K41&amp;" "&amp;一覧表男子!$J41</f>
        <v>#N/A</v>
      </c>
      <c r="H19" s="87" t="e">
        <f>一覧表男子!$N41&amp;" "&amp;一覧表男子!$M41</f>
        <v>#N/A</v>
      </c>
      <c r="I19" s="88" t="str">
        <f>[1]男子選手!$L27</f>
        <v>1</v>
      </c>
      <c r="J19" s="89" t="str">
        <f>[1]男子選手!$M27</f>
        <v>38</v>
      </c>
      <c r="L19" s="87">
        <v>17</v>
      </c>
      <c r="M19" s="87"/>
      <c r="N19" s="87"/>
      <c r="O19" s="87"/>
      <c r="P19" s="87" t="str">
        <f>一覧表女子!$D41&amp;"　　"&amp;一覧表女子!$E41&amp;" ("&amp;一覧表女子!$H41&amp;")"</f>
        <v>　　 ()</v>
      </c>
      <c r="Q19" s="87" t="str">
        <f>一覧表女子!$F41&amp;" "&amp;一覧表女子!$G41</f>
        <v xml:space="preserve"> </v>
      </c>
      <c r="R19" s="87" t="e">
        <f>一覧表女子!$K41&amp;" "&amp;一覧表女子!$J41</f>
        <v>#N/A</v>
      </c>
      <c r="S19" s="87" t="e">
        <f>一覧表女子!$N41&amp;" "&amp;一覧表女子!$M41</f>
        <v>#N/A</v>
      </c>
      <c r="T19" s="89" t="str">
        <f>[1]女子選手!$L27</f>
        <v>2</v>
      </c>
      <c r="U19" s="89" t="str">
        <f>[1]女子選手!$M27</f>
        <v>38</v>
      </c>
      <c r="X19" s="87" t="str">
        <f>一覧表男子!$D41&amp;"　　"&amp;一覧表男子!$E41</f>
        <v>　　</v>
      </c>
      <c r="Y19" s="87" t="str">
        <f>一覧表女子!$D41&amp;"　　"&amp;一覧表女子!$E41</f>
        <v>　　</v>
      </c>
    </row>
    <row r="20" spans="1:25">
      <c r="A20" s="87">
        <v>18</v>
      </c>
      <c r="B20" s="87"/>
      <c r="C20" s="87"/>
      <c r="D20" s="87"/>
      <c r="E20" s="87" t="str">
        <f>一覧表男子!$D42&amp;"　　"&amp;一覧表男子!$E42&amp;" ("&amp;一覧表男子!$H42&amp;")"</f>
        <v>　　 ()</v>
      </c>
      <c r="F20" s="87" t="str">
        <f>一覧表男子!$F42&amp;" "&amp;一覧表男子!$G42</f>
        <v xml:space="preserve"> </v>
      </c>
      <c r="G20" s="87" t="e">
        <f>一覧表男子!$K42&amp;" "&amp;一覧表男子!$J42</f>
        <v>#N/A</v>
      </c>
      <c r="H20" s="87" t="e">
        <f>一覧表男子!$N42&amp;" "&amp;一覧表男子!$M42</f>
        <v>#N/A</v>
      </c>
      <c r="I20" s="88" t="str">
        <f>[1]男子選手!$L28</f>
        <v>1</v>
      </c>
      <c r="J20" s="89" t="str">
        <f>[1]男子選手!$M28</f>
        <v>38</v>
      </c>
      <c r="L20" s="87">
        <v>18</v>
      </c>
      <c r="M20" s="87"/>
      <c r="N20" s="87"/>
      <c r="O20" s="87"/>
      <c r="P20" s="87" t="str">
        <f>一覧表女子!$D42&amp;"　　"&amp;一覧表女子!$E42&amp;" ("&amp;一覧表女子!$H42&amp;")"</f>
        <v>　　 ()</v>
      </c>
      <c r="Q20" s="87" t="str">
        <f>一覧表女子!$F42&amp;" "&amp;一覧表女子!$G42</f>
        <v xml:space="preserve"> </v>
      </c>
      <c r="R20" s="87" t="e">
        <f>一覧表女子!$K42&amp;" "&amp;一覧表女子!$J42</f>
        <v>#N/A</v>
      </c>
      <c r="S20" s="87" t="e">
        <f>一覧表女子!$N42&amp;" "&amp;一覧表女子!$M42</f>
        <v>#N/A</v>
      </c>
      <c r="T20" s="89" t="str">
        <f>[1]女子選手!$L28</f>
        <v>2</v>
      </c>
      <c r="U20" s="89" t="str">
        <f>[1]女子選手!$M28</f>
        <v>38</v>
      </c>
      <c r="X20" s="87" t="str">
        <f>一覧表男子!$D42&amp;"　　"&amp;一覧表男子!$E42</f>
        <v>　　</v>
      </c>
      <c r="Y20" s="87" t="str">
        <f>一覧表女子!$D42&amp;"　　"&amp;一覧表女子!$E42</f>
        <v>　　</v>
      </c>
    </row>
    <row r="21" spans="1:25">
      <c r="A21" s="87">
        <v>19</v>
      </c>
      <c r="B21" s="87"/>
      <c r="C21" s="87"/>
      <c r="D21" s="87"/>
      <c r="E21" s="87" t="str">
        <f>一覧表男子!$D43&amp;"　　"&amp;一覧表男子!$E43&amp;" ("&amp;一覧表男子!$H43&amp;")"</f>
        <v>　　 ()</v>
      </c>
      <c r="F21" s="87" t="str">
        <f>一覧表男子!$F43&amp;" "&amp;一覧表男子!$G43</f>
        <v xml:space="preserve"> </v>
      </c>
      <c r="G21" s="87" t="e">
        <f>一覧表男子!$K43&amp;" "&amp;一覧表男子!$J43</f>
        <v>#N/A</v>
      </c>
      <c r="H21" s="87" t="e">
        <f>一覧表男子!$N43&amp;" "&amp;一覧表男子!$M43</f>
        <v>#N/A</v>
      </c>
      <c r="I21" s="88" t="str">
        <f>[1]男子選手!$L29</f>
        <v>1</v>
      </c>
      <c r="J21" s="89" t="str">
        <f>[1]男子選手!$M29</f>
        <v>38</v>
      </c>
      <c r="L21" s="87">
        <v>19</v>
      </c>
      <c r="M21" s="87"/>
      <c r="N21" s="87"/>
      <c r="O21" s="87"/>
      <c r="P21" s="87" t="str">
        <f>一覧表女子!$D43&amp;"　　"&amp;一覧表女子!$E43&amp;" ("&amp;一覧表女子!$H43&amp;")"</f>
        <v>　　 ()</v>
      </c>
      <c r="Q21" s="87" t="str">
        <f>一覧表女子!$F43&amp;" "&amp;一覧表女子!$G43</f>
        <v xml:space="preserve"> </v>
      </c>
      <c r="R21" s="87" t="e">
        <f>一覧表女子!$K43&amp;" "&amp;一覧表女子!$J43</f>
        <v>#N/A</v>
      </c>
      <c r="S21" s="87" t="e">
        <f>一覧表女子!$N43&amp;" "&amp;一覧表女子!$M43</f>
        <v>#N/A</v>
      </c>
      <c r="T21" s="89" t="str">
        <f>[1]女子選手!$L29</f>
        <v>2</v>
      </c>
      <c r="U21" s="89" t="str">
        <f>[1]女子選手!$M29</f>
        <v>38</v>
      </c>
      <c r="X21" s="87" t="str">
        <f>一覧表男子!$D43&amp;"　　"&amp;一覧表男子!$E43</f>
        <v>　　</v>
      </c>
      <c r="Y21" s="87" t="str">
        <f>一覧表女子!$D43&amp;"　　"&amp;一覧表女子!$E43</f>
        <v>　　</v>
      </c>
    </row>
    <row r="22" spans="1:25">
      <c r="A22" s="87">
        <v>20</v>
      </c>
      <c r="B22" s="87"/>
      <c r="C22" s="87"/>
      <c r="D22" s="87"/>
      <c r="E22" s="87" t="str">
        <f>一覧表男子!$D44&amp;"　　"&amp;一覧表男子!$E44&amp;" ("&amp;一覧表男子!$H44&amp;")"</f>
        <v>　　 ()</v>
      </c>
      <c r="F22" s="87" t="str">
        <f>一覧表男子!$F44&amp;" "&amp;一覧表男子!$G44</f>
        <v xml:space="preserve"> </v>
      </c>
      <c r="G22" s="87" t="e">
        <f>一覧表男子!$K44&amp;" "&amp;一覧表男子!$J44</f>
        <v>#N/A</v>
      </c>
      <c r="H22" s="87" t="e">
        <f>一覧表男子!$N44&amp;" "&amp;一覧表男子!$M44</f>
        <v>#N/A</v>
      </c>
      <c r="I22" s="88" t="str">
        <f>[1]男子選手!$L30</f>
        <v>1</v>
      </c>
      <c r="J22" s="89" t="str">
        <f>[1]男子選手!$M30</f>
        <v>38</v>
      </c>
      <c r="L22" s="87">
        <v>20</v>
      </c>
      <c r="M22" s="87"/>
      <c r="N22" s="87"/>
      <c r="O22" s="87"/>
      <c r="P22" s="87" t="str">
        <f>一覧表女子!$D44&amp;"　　"&amp;一覧表女子!$E44&amp;" ("&amp;一覧表女子!$H44&amp;")"</f>
        <v>　　 ()</v>
      </c>
      <c r="Q22" s="87" t="str">
        <f>一覧表女子!$F44&amp;" "&amp;一覧表女子!$G44</f>
        <v xml:space="preserve"> </v>
      </c>
      <c r="R22" s="87" t="e">
        <f>一覧表女子!$K44&amp;" "&amp;一覧表女子!$J44</f>
        <v>#N/A</v>
      </c>
      <c r="S22" s="87" t="e">
        <f>一覧表女子!$N44&amp;" "&amp;一覧表女子!$M44</f>
        <v>#N/A</v>
      </c>
      <c r="T22" s="89" t="str">
        <f>[1]女子選手!$L30</f>
        <v>2</v>
      </c>
      <c r="U22" s="89" t="str">
        <f>[1]女子選手!$M30</f>
        <v>38</v>
      </c>
      <c r="X22" s="87" t="str">
        <f>一覧表男子!$D44&amp;"　　"&amp;一覧表男子!$E44</f>
        <v>　　</v>
      </c>
      <c r="Y22" s="87" t="str">
        <f>一覧表女子!$D44&amp;"　　"&amp;一覧表女子!$E44</f>
        <v>　　</v>
      </c>
    </row>
    <row r="23" spans="1:25">
      <c r="A23" s="87">
        <v>21</v>
      </c>
      <c r="B23" s="87"/>
      <c r="C23" s="87"/>
      <c r="D23" s="87"/>
      <c r="E23" s="87" t="str">
        <f>一覧表男子!$D45&amp;"　　"&amp;一覧表男子!$E45&amp;" ("&amp;一覧表男子!$H45&amp;")"</f>
        <v>　　 ()</v>
      </c>
      <c r="F23" s="87" t="str">
        <f>一覧表男子!$F45&amp;" "&amp;一覧表男子!$G45</f>
        <v xml:space="preserve"> </v>
      </c>
      <c r="G23" s="87" t="e">
        <f>一覧表男子!$K45&amp;" "&amp;一覧表男子!$J45</f>
        <v>#N/A</v>
      </c>
      <c r="H23" s="87" t="e">
        <f>一覧表男子!$N45&amp;" "&amp;一覧表男子!$M45</f>
        <v>#N/A</v>
      </c>
      <c r="I23" s="88" t="str">
        <f>[1]男子選手!$L31</f>
        <v>1</v>
      </c>
      <c r="J23" s="89" t="str">
        <f>[1]男子選手!$M31</f>
        <v>38</v>
      </c>
      <c r="L23" s="87">
        <v>21</v>
      </c>
      <c r="M23" s="87"/>
      <c r="N23" s="87"/>
      <c r="O23" s="87"/>
      <c r="P23" s="87" t="str">
        <f>一覧表女子!$D45&amp;"　　"&amp;一覧表女子!$E45&amp;" ("&amp;一覧表女子!$H45&amp;")"</f>
        <v>　　 ()</v>
      </c>
      <c r="Q23" s="87" t="str">
        <f>一覧表女子!$F45&amp;" "&amp;一覧表女子!$G45</f>
        <v xml:space="preserve"> </v>
      </c>
      <c r="R23" s="87" t="e">
        <f>一覧表女子!$K45&amp;" "&amp;一覧表女子!$J45</f>
        <v>#N/A</v>
      </c>
      <c r="S23" s="87" t="e">
        <f>一覧表女子!$N45&amp;" "&amp;一覧表女子!$M45</f>
        <v>#N/A</v>
      </c>
      <c r="T23" s="89" t="str">
        <f>[1]女子選手!$L31</f>
        <v>2</v>
      </c>
      <c r="U23" s="89" t="str">
        <f>[1]女子選手!$M31</f>
        <v>38</v>
      </c>
      <c r="X23" s="87" t="str">
        <f>一覧表男子!$D45&amp;"　　"&amp;一覧表男子!$E45</f>
        <v>　　</v>
      </c>
      <c r="Y23" s="87" t="str">
        <f>一覧表女子!$D45&amp;"　　"&amp;一覧表女子!$E45</f>
        <v>　　</v>
      </c>
    </row>
    <row r="24" spans="1:25">
      <c r="A24" s="87">
        <v>22</v>
      </c>
      <c r="B24" s="87"/>
      <c r="C24" s="87"/>
      <c r="D24" s="87"/>
      <c r="E24" s="87" t="str">
        <f>一覧表男子!$D46&amp;"　　"&amp;一覧表男子!$E46&amp;" ("&amp;一覧表男子!$H46&amp;")"</f>
        <v>　　 ()</v>
      </c>
      <c r="F24" s="87" t="str">
        <f>一覧表男子!$F46&amp;" "&amp;一覧表男子!$G46</f>
        <v xml:space="preserve"> </v>
      </c>
      <c r="G24" s="87" t="e">
        <f>一覧表男子!$K46&amp;" "&amp;一覧表男子!$J46</f>
        <v>#N/A</v>
      </c>
      <c r="H24" s="87" t="e">
        <f>一覧表男子!$N46&amp;" "&amp;一覧表男子!$M46</f>
        <v>#N/A</v>
      </c>
      <c r="I24" s="88" t="str">
        <f>[1]男子選手!$L32</f>
        <v>1</v>
      </c>
      <c r="J24" s="89" t="str">
        <f>[1]男子選手!$M32</f>
        <v>38</v>
      </c>
      <c r="L24" s="87">
        <v>22</v>
      </c>
      <c r="M24" s="87"/>
      <c r="N24" s="87"/>
      <c r="O24" s="87"/>
      <c r="P24" s="87" t="str">
        <f>一覧表女子!$D46&amp;"　　"&amp;一覧表女子!$E46&amp;" ("&amp;一覧表女子!$H46&amp;")"</f>
        <v>　　 ()</v>
      </c>
      <c r="Q24" s="87" t="str">
        <f>一覧表女子!$F46&amp;" "&amp;一覧表女子!$G46</f>
        <v xml:space="preserve"> </v>
      </c>
      <c r="R24" s="87" t="e">
        <f>一覧表女子!$K46&amp;" "&amp;一覧表女子!$J46</f>
        <v>#N/A</v>
      </c>
      <c r="S24" s="87" t="e">
        <f>一覧表女子!$N46&amp;" "&amp;一覧表女子!$M46</f>
        <v>#N/A</v>
      </c>
      <c r="T24" s="89" t="str">
        <f>[1]女子選手!$L32</f>
        <v>2</v>
      </c>
      <c r="U24" s="89" t="str">
        <f>[1]女子選手!$M32</f>
        <v>38</v>
      </c>
      <c r="X24" s="87" t="str">
        <f>一覧表男子!$D46&amp;"　　"&amp;一覧表男子!$E46</f>
        <v>　　</v>
      </c>
      <c r="Y24" s="87" t="str">
        <f>一覧表女子!$D46&amp;"　　"&amp;一覧表女子!$E46</f>
        <v>　　</v>
      </c>
    </row>
    <row r="25" spans="1:25">
      <c r="A25" s="87">
        <v>23</v>
      </c>
      <c r="B25" s="87"/>
      <c r="C25" s="87"/>
      <c r="D25" s="87"/>
      <c r="E25" s="87" t="str">
        <f>一覧表男子!$D47&amp;"　　"&amp;一覧表男子!$E47&amp;" ("&amp;一覧表男子!$H47&amp;")"</f>
        <v>　　 ()</v>
      </c>
      <c r="F25" s="87" t="str">
        <f>一覧表男子!$F47&amp;" "&amp;一覧表男子!$G47</f>
        <v xml:space="preserve"> </v>
      </c>
      <c r="G25" s="87" t="e">
        <f>一覧表男子!$K47&amp;" "&amp;一覧表男子!$J47</f>
        <v>#N/A</v>
      </c>
      <c r="H25" s="87" t="e">
        <f>一覧表男子!$N47&amp;" "&amp;一覧表男子!$M47</f>
        <v>#N/A</v>
      </c>
      <c r="I25" s="88" t="str">
        <f>[1]男子選手!$L33</f>
        <v>1</v>
      </c>
      <c r="J25" s="89" t="str">
        <f>[1]男子選手!$M33</f>
        <v>38</v>
      </c>
      <c r="L25" s="87">
        <v>23</v>
      </c>
      <c r="M25" s="87"/>
      <c r="N25" s="87"/>
      <c r="O25" s="87"/>
      <c r="P25" s="87" t="str">
        <f>一覧表女子!$D47&amp;"　　"&amp;一覧表女子!$E47&amp;" ("&amp;一覧表女子!$H47&amp;")"</f>
        <v>　　 ()</v>
      </c>
      <c r="Q25" s="87" t="str">
        <f>一覧表女子!$F47&amp;" "&amp;一覧表女子!$G47</f>
        <v xml:space="preserve"> </v>
      </c>
      <c r="R25" s="87" t="e">
        <f>一覧表女子!$K47&amp;" "&amp;一覧表女子!$J47</f>
        <v>#N/A</v>
      </c>
      <c r="S25" s="87" t="e">
        <f>一覧表女子!$N47&amp;" "&amp;一覧表女子!$M47</f>
        <v>#N/A</v>
      </c>
      <c r="T25" s="89" t="str">
        <f>[1]女子選手!$L33</f>
        <v>2</v>
      </c>
      <c r="U25" s="89" t="str">
        <f>[1]女子選手!$M33</f>
        <v>38</v>
      </c>
      <c r="X25" s="87" t="str">
        <f>一覧表男子!$D47&amp;"　　"&amp;一覧表男子!$E47</f>
        <v>　　</v>
      </c>
      <c r="Y25" s="87" t="str">
        <f>一覧表女子!$D47&amp;"　　"&amp;一覧表女子!$E47</f>
        <v>　　</v>
      </c>
    </row>
    <row r="26" spans="1:25">
      <c r="A26" s="87">
        <v>24</v>
      </c>
      <c r="B26" s="87"/>
      <c r="C26" s="87"/>
      <c r="D26" s="87"/>
      <c r="E26" s="87" t="str">
        <f>一覧表男子!$D48&amp;"　　"&amp;一覧表男子!$E48&amp;" ("&amp;一覧表男子!$H48&amp;")"</f>
        <v>　　 ()</v>
      </c>
      <c r="F26" s="87" t="str">
        <f>一覧表男子!$F48&amp;" "&amp;一覧表男子!$G48</f>
        <v xml:space="preserve"> </v>
      </c>
      <c r="G26" s="87" t="e">
        <f>一覧表男子!$K48&amp;" "&amp;一覧表男子!$J48</f>
        <v>#N/A</v>
      </c>
      <c r="H26" s="87" t="e">
        <f>一覧表男子!$N48&amp;" "&amp;一覧表男子!$M48</f>
        <v>#N/A</v>
      </c>
      <c r="I26" s="88" t="str">
        <f>[1]男子選手!$L34</f>
        <v>1</v>
      </c>
      <c r="J26" s="89" t="str">
        <f>[1]男子選手!$M34</f>
        <v>38</v>
      </c>
      <c r="L26" s="87">
        <v>24</v>
      </c>
      <c r="M26" s="87"/>
      <c r="N26" s="87"/>
      <c r="O26" s="87"/>
      <c r="P26" s="87" t="str">
        <f>一覧表女子!$D48&amp;"　　"&amp;一覧表女子!$E48&amp;" ("&amp;一覧表女子!$H48&amp;")"</f>
        <v>　　 ()</v>
      </c>
      <c r="Q26" s="87" t="str">
        <f>一覧表女子!$F48&amp;" "&amp;一覧表女子!$G48</f>
        <v xml:space="preserve"> </v>
      </c>
      <c r="R26" s="87" t="e">
        <f>一覧表女子!$K48&amp;" "&amp;一覧表女子!$J48</f>
        <v>#N/A</v>
      </c>
      <c r="S26" s="87" t="e">
        <f>一覧表女子!$N48&amp;" "&amp;一覧表女子!$M48</f>
        <v>#N/A</v>
      </c>
      <c r="T26" s="89" t="str">
        <f>[1]女子選手!$L34</f>
        <v>2</v>
      </c>
      <c r="U26" s="89" t="str">
        <f>[1]女子選手!$M34</f>
        <v>38</v>
      </c>
      <c r="X26" s="87" t="str">
        <f>一覧表男子!$D48&amp;"　　"&amp;一覧表男子!$E48</f>
        <v>　　</v>
      </c>
      <c r="Y26" s="87" t="str">
        <f>一覧表女子!$D48&amp;"　　"&amp;一覧表女子!$E48</f>
        <v>　　</v>
      </c>
    </row>
    <row r="27" spans="1:25">
      <c r="A27" s="87">
        <v>25</v>
      </c>
      <c r="B27" s="87"/>
      <c r="C27" s="87"/>
      <c r="D27" s="87"/>
      <c r="E27" s="87" t="str">
        <f>一覧表男子!$D49&amp;"　　"&amp;一覧表男子!$E49&amp;" ("&amp;一覧表男子!$H49&amp;")"</f>
        <v>　　 ()</v>
      </c>
      <c r="F27" s="87" t="str">
        <f>一覧表男子!$F49&amp;" "&amp;一覧表男子!$G49</f>
        <v xml:space="preserve"> </v>
      </c>
      <c r="G27" s="87" t="e">
        <f>一覧表男子!$K49&amp;" "&amp;一覧表男子!$J49</f>
        <v>#N/A</v>
      </c>
      <c r="H27" s="87" t="e">
        <f>一覧表男子!$N49&amp;" "&amp;一覧表男子!$M49</f>
        <v>#N/A</v>
      </c>
      <c r="I27" s="88" t="str">
        <f>[1]男子選手!$L35</f>
        <v>1</v>
      </c>
      <c r="J27" s="89" t="str">
        <f>[1]男子選手!$M35</f>
        <v>38</v>
      </c>
      <c r="L27" s="87">
        <v>25</v>
      </c>
      <c r="M27" s="87"/>
      <c r="N27" s="87"/>
      <c r="O27" s="87"/>
      <c r="P27" s="87" t="str">
        <f>一覧表女子!$D49&amp;"　　"&amp;一覧表女子!$E49&amp;" ("&amp;一覧表女子!$H49&amp;")"</f>
        <v>　　 ()</v>
      </c>
      <c r="Q27" s="87" t="str">
        <f>一覧表女子!$F49&amp;" "&amp;一覧表女子!$G49</f>
        <v xml:space="preserve"> </v>
      </c>
      <c r="R27" s="87" t="e">
        <f>一覧表女子!$K49&amp;" "&amp;一覧表女子!$J49</f>
        <v>#N/A</v>
      </c>
      <c r="S27" s="87" t="e">
        <f>一覧表女子!$N49&amp;" "&amp;一覧表女子!$M49</f>
        <v>#N/A</v>
      </c>
      <c r="T27" s="89" t="str">
        <f>[1]女子選手!$L35</f>
        <v>2</v>
      </c>
      <c r="U27" s="89" t="str">
        <f>[1]女子選手!$M35</f>
        <v>38</v>
      </c>
      <c r="X27" s="87" t="str">
        <f>一覧表男子!$D49&amp;"　　"&amp;一覧表男子!$E49</f>
        <v>　　</v>
      </c>
      <c r="Y27" s="87" t="str">
        <f>一覧表女子!$D49&amp;"　　"&amp;一覧表女子!$E49</f>
        <v>　　</v>
      </c>
    </row>
    <row r="28" spans="1:25">
      <c r="A28" s="87">
        <v>26</v>
      </c>
      <c r="B28" s="87"/>
      <c r="C28" s="87"/>
      <c r="D28" s="87"/>
      <c r="E28" s="87" t="str">
        <f>一覧表男子!$D50&amp;"　　"&amp;一覧表男子!$E50&amp;" ("&amp;一覧表男子!$H50&amp;")"</f>
        <v>　　 ()</v>
      </c>
      <c r="F28" s="87" t="str">
        <f>一覧表男子!$F50&amp;" "&amp;一覧表男子!$G50</f>
        <v xml:space="preserve"> </v>
      </c>
      <c r="G28" s="87" t="e">
        <f>一覧表男子!$K50&amp;" "&amp;一覧表男子!$J50</f>
        <v>#N/A</v>
      </c>
      <c r="H28" s="87" t="e">
        <f>一覧表男子!$N50&amp;" "&amp;一覧表男子!$M50</f>
        <v>#N/A</v>
      </c>
      <c r="I28" s="88" t="str">
        <f>[1]男子選手!$L36</f>
        <v>1</v>
      </c>
      <c r="J28" s="89" t="str">
        <f>[1]男子選手!$M36</f>
        <v>38</v>
      </c>
      <c r="L28" s="87">
        <v>26</v>
      </c>
      <c r="M28" s="87"/>
      <c r="N28" s="87"/>
      <c r="O28" s="87"/>
      <c r="P28" s="87" t="str">
        <f>一覧表女子!$D50&amp;"　　"&amp;一覧表女子!$E50&amp;" ("&amp;一覧表女子!$H50&amp;")"</f>
        <v>　　 ()</v>
      </c>
      <c r="Q28" s="87" t="str">
        <f>一覧表女子!$F50&amp;" "&amp;一覧表女子!$G50</f>
        <v xml:space="preserve"> </v>
      </c>
      <c r="R28" s="87" t="e">
        <f>一覧表女子!$K50&amp;" "&amp;一覧表女子!$J50</f>
        <v>#N/A</v>
      </c>
      <c r="S28" s="87" t="e">
        <f>一覧表女子!$N50&amp;" "&amp;一覧表女子!$M50</f>
        <v>#N/A</v>
      </c>
      <c r="T28" s="89" t="str">
        <f>[1]女子選手!$L36</f>
        <v>2</v>
      </c>
      <c r="U28" s="89" t="str">
        <f>[1]女子選手!$M36</f>
        <v>38</v>
      </c>
      <c r="X28" s="87" t="str">
        <f>一覧表男子!$D50&amp;"　　"&amp;一覧表男子!$E50</f>
        <v>　　</v>
      </c>
      <c r="Y28" s="87" t="str">
        <f>一覧表女子!$D50&amp;"　　"&amp;一覧表女子!$E50</f>
        <v>　　</v>
      </c>
    </row>
    <row r="29" spans="1:25">
      <c r="A29" s="87">
        <v>27</v>
      </c>
      <c r="B29" s="87"/>
      <c r="C29" s="87"/>
      <c r="D29" s="87"/>
      <c r="E29" s="87" t="str">
        <f>一覧表男子!$D51&amp;"　　"&amp;一覧表男子!$E51&amp;" ("&amp;一覧表男子!$H51&amp;")"</f>
        <v>　　 ()</v>
      </c>
      <c r="F29" s="87" t="str">
        <f>一覧表男子!$F51&amp;" "&amp;一覧表男子!$G51</f>
        <v xml:space="preserve"> </v>
      </c>
      <c r="G29" s="87" t="e">
        <f>一覧表男子!$K51&amp;" "&amp;一覧表男子!$J51</f>
        <v>#N/A</v>
      </c>
      <c r="H29" s="87" t="e">
        <f>一覧表男子!$N51&amp;" "&amp;一覧表男子!$M51</f>
        <v>#N/A</v>
      </c>
      <c r="I29" s="88" t="str">
        <f>[1]男子選手!$L37</f>
        <v>1</v>
      </c>
      <c r="J29" s="89" t="str">
        <f>[1]男子選手!$M37</f>
        <v>38</v>
      </c>
      <c r="L29" s="87">
        <v>27</v>
      </c>
      <c r="M29" s="87"/>
      <c r="N29" s="87"/>
      <c r="O29" s="87"/>
      <c r="P29" s="87" t="str">
        <f>一覧表女子!$D51&amp;"　　"&amp;一覧表女子!$E51&amp;" ("&amp;一覧表女子!$H51&amp;")"</f>
        <v>　　 ()</v>
      </c>
      <c r="Q29" s="87" t="str">
        <f>一覧表女子!$F51&amp;" "&amp;一覧表女子!$G51</f>
        <v xml:space="preserve"> </v>
      </c>
      <c r="R29" s="87" t="e">
        <f>一覧表女子!$K51&amp;" "&amp;一覧表女子!$J51</f>
        <v>#N/A</v>
      </c>
      <c r="S29" s="87" t="e">
        <f>一覧表女子!$N51&amp;" "&amp;一覧表女子!$M51</f>
        <v>#N/A</v>
      </c>
      <c r="T29" s="89" t="str">
        <f>[1]女子選手!$L37</f>
        <v>2</v>
      </c>
      <c r="U29" s="89" t="str">
        <f>[1]女子選手!$M37</f>
        <v>38</v>
      </c>
      <c r="X29" s="87" t="str">
        <f>一覧表男子!$D51&amp;"　　"&amp;一覧表男子!$E51</f>
        <v>　　</v>
      </c>
      <c r="Y29" s="87" t="str">
        <f>一覧表女子!$D51&amp;"　　"&amp;一覧表女子!$E51</f>
        <v>　　</v>
      </c>
    </row>
    <row r="30" spans="1:25">
      <c r="A30" s="87">
        <v>28</v>
      </c>
      <c r="B30" s="87"/>
      <c r="C30" s="87"/>
      <c r="D30" s="87"/>
      <c r="E30" s="87" t="str">
        <f>一覧表男子!$D52&amp;"　　"&amp;一覧表男子!$E52&amp;" ("&amp;一覧表男子!$H52&amp;")"</f>
        <v>　　 ()</v>
      </c>
      <c r="F30" s="87" t="str">
        <f>一覧表男子!$F52&amp;" "&amp;一覧表男子!$G52</f>
        <v xml:space="preserve"> </v>
      </c>
      <c r="G30" s="87" t="e">
        <f>一覧表男子!$K52&amp;" "&amp;一覧表男子!$J52</f>
        <v>#N/A</v>
      </c>
      <c r="H30" s="87" t="e">
        <f>一覧表男子!$N52&amp;" "&amp;一覧表男子!$M52</f>
        <v>#N/A</v>
      </c>
      <c r="I30" s="88" t="str">
        <f>[1]男子選手!$L38</f>
        <v>1</v>
      </c>
      <c r="J30" s="89" t="str">
        <f>[1]男子選手!$M38</f>
        <v>38</v>
      </c>
      <c r="L30" s="87">
        <v>28</v>
      </c>
      <c r="M30" s="87"/>
      <c r="N30" s="87"/>
      <c r="O30" s="87"/>
      <c r="P30" s="87" t="str">
        <f>一覧表女子!$D52&amp;"　　"&amp;一覧表女子!$E52&amp;" ("&amp;一覧表女子!$H52&amp;")"</f>
        <v>　　 ()</v>
      </c>
      <c r="Q30" s="87" t="str">
        <f>一覧表女子!$F52&amp;" "&amp;一覧表女子!$G52</f>
        <v xml:space="preserve"> </v>
      </c>
      <c r="R30" s="87" t="e">
        <f>一覧表女子!$K52&amp;" "&amp;一覧表女子!$J52</f>
        <v>#N/A</v>
      </c>
      <c r="S30" s="87" t="e">
        <f>一覧表女子!$N52&amp;" "&amp;一覧表女子!$M52</f>
        <v>#N/A</v>
      </c>
      <c r="T30" s="89" t="str">
        <f>[1]女子選手!$L38</f>
        <v>2</v>
      </c>
      <c r="U30" s="89" t="str">
        <f>[1]女子選手!$M38</f>
        <v>38</v>
      </c>
      <c r="X30" s="87" t="str">
        <f>一覧表男子!$D52&amp;"　　"&amp;一覧表男子!$E52</f>
        <v>　　</v>
      </c>
      <c r="Y30" s="87" t="str">
        <f>一覧表女子!$D52&amp;"　　"&amp;一覧表女子!$E52</f>
        <v>　　</v>
      </c>
    </row>
    <row r="31" spans="1:25">
      <c r="A31" s="87">
        <v>29</v>
      </c>
      <c r="B31" s="87"/>
      <c r="C31" s="87"/>
      <c r="D31" s="87"/>
      <c r="E31" s="87" t="str">
        <f>一覧表男子!$D53&amp;"　　"&amp;一覧表男子!$E53&amp;" ("&amp;一覧表男子!$H53&amp;")"</f>
        <v>　　 ()</v>
      </c>
      <c r="F31" s="87" t="str">
        <f>一覧表男子!$F53&amp;" "&amp;一覧表男子!$G53</f>
        <v xml:space="preserve"> </v>
      </c>
      <c r="G31" s="87" t="e">
        <f>一覧表男子!$K53&amp;" "&amp;一覧表男子!$J53</f>
        <v>#N/A</v>
      </c>
      <c r="H31" s="87" t="e">
        <f>一覧表男子!$N53&amp;" "&amp;一覧表男子!$M53</f>
        <v>#N/A</v>
      </c>
      <c r="I31" s="88" t="str">
        <f>[1]男子選手!$L39</f>
        <v>1</v>
      </c>
      <c r="J31" s="89" t="str">
        <f>[1]男子選手!$M39</f>
        <v>38</v>
      </c>
      <c r="L31" s="87">
        <v>29</v>
      </c>
      <c r="M31" s="87"/>
      <c r="N31" s="87"/>
      <c r="O31" s="87"/>
      <c r="P31" s="87" t="str">
        <f>一覧表女子!$D53&amp;"　　"&amp;一覧表女子!$E53&amp;" ("&amp;一覧表女子!$H53&amp;")"</f>
        <v>　　 ()</v>
      </c>
      <c r="Q31" s="87" t="str">
        <f>一覧表女子!$F53&amp;" "&amp;一覧表女子!$G53</f>
        <v xml:space="preserve"> </v>
      </c>
      <c r="R31" s="87" t="e">
        <f>一覧表女子!$K53&amp;" "&amp;一覧表女子!$J53</f>
        <v>#N/A</v>
      </c>
      <c r="S31" s="87" t="e">
        <f>一覧表女子!$N53&amp;" "&amp;一覧表女子!$M53</f>
        <v>#N/A</v>
      </c>
      <c r="T31" s="89" t="str">
        <f>[1]女子選手!$L39</f>
        <v>2</v>
      </c>
      <c r="U31" s="89" t="str">
        <f>[1]女子選手!$M39</f>
        <v>38</v>
      </c>
      <c r="X31" s="87" t="str">
        <f>一覧表男子!$D53&amp;"　　"&amp;一覧表男子!$E53</f>
        <v>　　</v>
      </c>
      <c r="Y31" s="87" t="str">
        <f>一覧表女子!$D53&amp;"　　"&amp;一覧表女子!$E53</f>
        <v>　　</v>
      </c>
    </row>
    <row r="32" spans="1:25">
      <c r="A32" s="87">
        <v>30</v>
      </c>
      <c r="B32" s="87"/>
      <c r="C32" s="87"/>
      <c r="D32" s="87"/>
      <c r="E32" s="87" t="str">
        <f>一覧表男子!$D54&amp;"　　"&amp;一覧表男子!$E54&amp;" ("&amp;一覧表男子!$H54&amp;")"</f>
        <v>　　 ()</v>
      </c>
      <c r="F32" s="87" t="str">
        <f>一覧表男子!$F54&amp;" "&amp;一覧表男子!$G54</f>
        <v xml:space="preserve"> </v>
      </c>
      <c r="G32" s="87" t="e">
        <f>一覧表男子!$K54&amp;" "&amp;一覧表男子!$J54</f>
        <v>#N/A</v>
      </c>
      <c r="H32" s="87" t="e">
        <f>一覧表男子!$N54&amp;" "&amp;一覧表男子!$M54</f>
        <v>#N/A</v>
      </c>
      <c r="I32" s="88" t="str">
        <f>[1]男子選手!$L40</f>
        <v>1</v>
      </c>
      <c r="J32" s="89" t="str">
        <f>[1]男子選手!$M40</f>
        <v>38</v>
      </c>
      <c r="L32" s="87">
        <v>30</v>
      </c>
      <c r="M32" s="87"/>
      <c r="N32" s="87"/>
      <c r="O32" s="87"/>
      <c r="P32" s="87" t="str">
        <f>一覧表女子!$D54&amp;"　　"&amp;一覧表女子!$E54&amp;" ("&amp;一覧表女子!$H54&amp;")"</f>
        <v>　　 ()</v>
      </c>
      <c r="Q32" s="87" t="str">
        <f>一覧表女子!$F54&amp;" "&amp;一覧表女子!$G54</f>
        <v xml:space="preserve"> </v>
      </c>
      <c r="R32" s="87" t="e">
        <f>一覧表女子!$K54&amp;" "&amp;一覧表女子!$J54</f>
        <v>#N/A</v>
      </c>
      <c r="S32" s="87" t="e">
        <f>一覧表女子!$N54&amp;" "&amp;一覧表女子!$M54</f>
        <v>#N/A</v>
      </c>
      <c r="T32" s="89" t="str">
        <f>[1]女子選手!$L40</f>
        <v>2</v>
      </c>
      <c r="U32" s="89" t="str">
        <f>[1]女子選手!$M40</f>
        <v>38</v>
      </c>
      <c r="X32" s="87" t="str">
        <f>一覧表男子!$D54&amp;"　　"&amp;一覧表男子!$E54</f>
        <v>　　</v>
      </c>
      <c r="Y32" s="87" t="str">
        <f>一覧表女子!$D54&amp;"　　"&amp;一覧表女子!$E54</f>
        <v>　　</v>
      </c>
    </row>
    <row r="33" spans="1:25">
      <c r="A33" s="87">
        <v>31</v>
      </c>
      <c r="B33" s="87"/>
      <c r="C33" s="87"/>
      <c r="D33" s="87"/>
      <c r="E33" s="87" t="str">
        <f>一覧表男子!$D55&amp;"　　"&amp;一覧表男子!$E55&amp;" ("&amp;一覧表男子!$H55&amp;")"</f>
        <v>　　 ()</v>
      </c>
      <c r="F33" s="87" t="str">
        <f>一覧表男子!$F55&amp;" "&amp;一覧表男子!$G55</f>
        <v xml:space="preserve"> </v>
      </c>
      <c r="G33" s="87" t="e">
        <f>一覧表男子!$K55&amp;" "&amp;一覧表男子!$J55</f>
        <v>#N/A</v>
      </c>
      <c r="H33" s="87" t="e">
        <f>一覧表男子!$N55&amp;" "&amp;一覧表男子!$M55</f>
        <v>#N/A</v>
      </c>
      <c r="I33" s="88" t="str">
        <f>[1]男子選手!$L41</f>
        <v>1</v>
      </c>
      <c r="J33" s="89" t="str">
        <f>[1]男子選手!$M41</f>
        <v>38</v>
      </c>
      <c r="L33" s="87">
        <v>31</v>
      </c>
      <c r="M33" s="87"/>
      <c r="N33" s="87"/>
      <c r="O33" s="87"/>
      <c r="P33" s="87" t="str">
        <f>一覧表女子!$D55&amp;"　　"&amp;一覧表女子!$E55&amp;" ("&amp;一覧表女子!$H55&amp;")"</f>
        <v>　　 ()</v>
      </c>
      <c r="Q33" s="87" t="str">
        <f>一覧表女子!$F55&amp;" "&amp;一覧表女子!$G55</f>
        <v xml:space="preserve"> </v>
      </c>
      <c r="R33" s="87" t="e">
        <f>一覧表女子!$K55&amp;" "&amp;一覧表女子!$J55</f>
        <v>#N/A</v>
      </c>
      <c r="S33" s="87" t="e">
        <f>一覧表女子!$N55&amp;" "&amp;一覧表女子!$M55</f>
        <v>#N/A</v>
      </c>
      <c r="T33" s="89" t="str">
        <f>[1]女子選手!$L41</f>
        <v>2</v>
      </c>
      <c r="U33" s="89" t="str">
        <f>[1]女子選手!$M41</f>
        <v>38</v>
      </c>
      <c r="X33" s="87" t="str">
        <f>一覧表男子!$D55&amp;"　　"&amp;一覧表男子!$E55</f>
        <v>　　</v>
      </c>
      <c r="Y33" s="87" t="str">
        <f>一覧表女子!$D55&amp;"　　"&amp;一覧表女子!$E55</f>
        <v>　　</v>
      </c>
    </row>
    <row r="34" spans="1:25">
      <c r="A34" s="87">
        <v>32</v>
      </c>
      <c r="B34" s="87"/>
      <c r="C34" s="87"/>
      <c r="D34" s="87"/>
      <c r="E34" s="87" t="str">
        <f>一覧表男子!$D56&amp;"　　"&amp;一覧表男子!$E56&amp;" ("&amp;一覧表男子!$H56&amp;")"</f>
        <v>　　 ()</v>
      </c>
      <c r="F34" s="87" t="str">
        <f>一覧表男子!$F56&amp;" "&amp;一覧表男子!$G56</f>
        <v xml:space="preserve"> </v>
      </c>
      <c r="G34" s="87" t="e">
        <f>一覧表男子!$K56&amp;" "&amp;一覧表男子!$J56</f>
        <v>#N/A</v>
      </c>
      <c r="H34" s="87" t="e">
        <f>一覧表男子!$N56&amp;" "&amp;一覧表男子!$M56</f>
        <v>#N/A</v>
      </c>
      <c r="I34" s="88" t="str">
        <f>[1]男子選手!$L42</f>
        <v>1</v>
      </c>
      <c r="J34" s="89" t="str">
        <f>[1]男子選手!$M42</f>
        <v>38</v>
      </c>
      <c r="L34" s="87">
        <v>32</v>
      </c>
      <c r="M34" s="87"/>
      <c r="N34" s="87"/>
      <c r="O34" s="87"/>
      <c r="P34" s="87" t="str">
        <f>一覧表女子!$D56&amp;"　　"&amp;一覧表女子!$E56&amp;" ("&amp;一覧表女子!$H56&amp;")"</f>
        <v>　　 ()</v>
      </c>
      <c r="Q34" s="87" t="str">
        <f>一覧表女子!$F56&amp;" "&amp;一覧表女子!$G56</f>
        <v xml:space="preserve"> </v>
      </c>
      <c r="R34" s="87" t="e">
        <f>一覧表女子!$K56&amp;" "&amp;一覧表女子!$J56</f>
        <v>#N/A</v>
      </c>
      <c r="S34" s="87" t="e">
        <f>一覧表女子!$N56&amp;" "&amp;一覧表女子!$M56</f>
        <v>#N/A</v>
      </c>
      <c r="T34" s="89" t="str">
        <f>[1]女子選手!$L42</f>
        <v>2</v>
      </c>
      <c r="U34" s="89" t="str">
        <f>[1]女子選手!$M42</f>
        <v>38</v>
      </c>
      <c r="X34" s="87" t="str">
        <f>一覧表男子!$D56&amp;"　　"&amp;一覧表男子!$E56</f>
        <v>　　</v>
      </c>
      <c r="Y34" s="87" t="str">
        <f>一覧表女子!$D56&amp;"　　"&amp;一覧表女子!$E56</f>
        <v>　　</v>
      </c>
    </row>
    <row r="35" spans="1:25">
      <c r="A35" s="87">
        <v>33</v>
      </c>
      <c r="B35" s="87"/>
      <c r="C35" s="87"/>
      <c r="D35" s="87"/>
      <c r="E35" s="87" t="str">
        <f>一覧表男子!$D57&amp;"　　"&amp;一覧表男子!$E57&amp;" ("&amp;一覧表男子!$H57&amp;")"</f>
        <v>　　 ()</v>
      </c>
      <c r="F35" s="87" t="str">
        <f>一覧表男子!$F57&amp;" "&amp;一覧表男子!$G57</f>
        <v xml:space="preserve"> </v>
      </c>
      <c r="G35" s="87" t="e">
        <f>一覧表男子!$K57&amp;" "&amp;一覧表男子!$J57</f>
        <v>#N/A</v>
      </c>
      <c r="H35" s="87" t="e">
        <f>一覧表男子!$N57&amp;" "&amp;一覧表男子!$M57</f>
        <v>#N/A</v>
      </c>
      <c r="I35" s="88" t="str">
        <f>[1]男子選手!$L43</f>
        <v>1</v>
      </c>
      <c r="J35" s="89" t="str">
        <f>[1]男子選手!$M43</f>
        <v>38</v>
      </c>
      <c r="L35" s="87">
        <v>33</v>
      </c>
      <c r="M35" s="87"/>
      <c r="N35" s="87"/>
      <c r="O35" s="87"/>
      <c r="P35" s="87" t="str">
        <f>一覧表女子!$D57&amp;"　　"&amp;一覧表女子!$E57&amp;" ("&amp;一覧表女子!$H57&amp;")"</f>
        <v>　　 ()</v>
      </c>
      <c r="Q35" s="87" t="str">
        <f>一覧表女子!$F57&amp;" "&amp;一覧表女子!$G57</f>
        <v xml:space="preserve"> </v>
      </c>
      <c r="R35" s="87" t="e">
        <f>一覧表女子!$K57&amp;" "&amp;一覧表女子!$J57</f>
        <v>#N/A</v>
      </c>
      <c r="S35" s="87" t="e">
        <f>一覧表女子!$N57&amp;" "&amp;一覧表女子!$M57</f>
        <v>#N/A</v>
      </c>
      <c r="T35" s="89" t="str">
        <f>[1]女子選手!$L43</f>
        <v>2</v>
      </c>
      <c r="U35" s="89" t="str">
        <f>[1]女子選手!$M43</f>
        <v>38</v>
      </c>
      <c r="X35" s="87" t="str">
        <f>一覧表男子!$D57&amp;"　　"&amp;一覧表男子!$E57</f>
        <v>　　</v>
      </c>
      <c r="Y35" s="87" t="str">
        <f>一覧表女子!$D57&amp;"　　"&amp;一覧表女子!$E57</f>
        <v>　　</v>
      </c>
    </row>
    <row r="36" spans="1:25">
      <c r="A36" s="87">
        <v>34</v>
      </c>
      <c r="B36" s="87"/>
      <c r="C36" s="87"/>
      <c r="D36" s="87"/>
      <c r="E36" s="87" t="str">
        <f>一覧表男子!$D58&amp;"　　"&amp;一覧表男子!$E58&amp;" ("&amp;一覧表男子!$H58&amp;")"</f>
        <v>　　 ()</v>
      </c>
      <c r="F36" s="87" t="str">
        <f>一覧表男子!$F58&amp;" "&amp;一覧表男子!$G58</f>
        <v xml:space="preserve"> </v>
      </c>
      <c r="G36" s="87" t="e">
        <f>一覧表男子!$K58&amp;" "&amp;一覧表男子!$J58</f>
        <v>#N/A</v>
      </c>
      <c r="H36" s="87" t="e">
        <f>一覧表男子!$N58&amp;" "&amp;一覧表男子!$M58</f>
        <v>#N/A</v>
      </c>
      <c r="I36" s="88" t="str">
        <f>[1]男子選手!$L44</f>
        <v>1</v>
      </c>
      <c r="J36" s="89" t="str">
        <f>[1]男子選手!$M44</f>
        <v>38</v>
      </c>
      <c r="L36" s="87">
        <v>34</v>
      </c>
      <c r="M36" s="87"/>
      <c r="N36" s="87"/>
      <c r="O36" s="87"/>
      <c r="P36" s="87" t="str">
        <f>一覧表女子!$D58&amp;"　　"&amp;一覧表女子!$E58&amp;" ("&amp;一覧表女子!$H58&amp;")"</f>
        <v>　　 ()</v>
      </c>
      <c r="Q36" s="87" t="str">
        <f>一覧表女子!$F58&amp;" "&amp;一覧表女子!$G58</f>
        <v xml:space="preserve"> </v>
      </c>
      <c r="R36" s="87" t="e">
        <f>一覧表女子!$K58&amp;" "&amp;一覧表女子!$J58</f>
        <v>#N/A</v>
      </c>
      <c r="S36" s="87" t="e">
        <f>一覧表女子!$N58&amp;" "&amp;一覧表女子!$M58</f>
        <v>#N/A</v>
      </c>
      <c r="T36" s="89" t="str">
        <f>[1]女子選手!$L44</f>
        <v>2</v>
      </c>
      <c r="U36" s="89" t="str">
        <f>[1]女子選手!$M44</f>
        <v>38</v>
      </c>
      <c r="X36" s="87" t="str">
        <f>一覧表男子!$D58&amp;"　　"&amp;一覧表男子!$E58</f>
        <v>　　</v>
      </c>
      <c r="Y36" s="87" t="str">
        <f>一覧表女子!$D58&amp;"　　"&amp;一覧表女子!$E58</f>
        <v>　　</v>
      </c>
    </row>
    <row r="37" spans="1:25">
      <c r="A37" s="87">
        <v>35</v>
      </c>
      <c r="B37" s="87"/>
      <c r="C37" s="87"/>
      <c r="D37" s="87"/>
      <c r="E37" s="87" t="str">
        <f>一覧表男子!$D59&amp;"　　"&amp;一覧表男子!$E59&amp;" ("&amp;一覧表男子!$H59&amp;")"</f>
        <v>　　 ()</v>
      </c>
      <c r="F37" s="87" t="str">
        <f>一覧表男子!$F59&amp;" "&amp;一覧表男子!$G59</f>
        <v xml:space="preserve"> </v>
      </c>
      <c r="G37" s="87" t="e">
        <f>一覧表男子!$K59&amp;" "&amp;一覧表男子!$J59</f>
        <v>#N/A</v>
      </c>
      <c r="H37" s="87" t="e">
        <f>一覧表男子!$N59&amp;" "&amp;一覧表男子!$M59</f>
        <v>#N/A</v>
      </c>
      <c r="I37" s="88" t="str">
        <f>[1]男子選手!$L45</f>
        <v>1</v>
      </c>
      <c r="J37" s="89" t="str">
        <f>[1]男子選手!$M45</f>
        <v>38</v>
      </c>
      <c r="L37" s="87">
        <v>35</v>
      </c>
      <c r="M37" s="87"/>
      <c r="N37" s="87"/>
      <c r="O37" s="87"/>
      <c r="P37" s="87" t="str">
        <f>一覧表女子!$D59&amp;"　　"&amp;一覧表女子!$E59&amp;" ("&amp;一覧表女子!$H59&amp;")"</f>
        <v>　　 ()</v>
      </c>
      <c r="Q37" s="87" t="str">
        <f>一覧表女子!$F59&amp;" "&amp;一覧表女子!$G59</f>
        <v xml:space="preserve"> </v>
      </c>
      <c r="R37" s="87" t="e">
        <f>一覧表女子!$K59&amp;" "&amp;一覧表女子!$J59</f>
        <v>#N/A</v>
      </c>
      <c r="S37" s="87" t="e">
        <f>一覧表女子!$N59&amp;" "&amp;一覧表女子!$M59</f>
        <v>#N/A</v>
      </c>
      <c r="T37" s="89" t="str">
        <f>[1]女子選手!$L45</f>
        <v>2</v>
      </c>
      <c r="U37" s="89" t="str">
        <f>[1]女子選手!$M45</f>
        <v>38</v>
      </c>
      <c r="X37" s="87" t="str">
        <f>一覧表男子!$D59&amp;"　　"&amp;一覧表男子!$E59</f>
        <v>　　</v>
      </c>
      <c r="Y37" s="87" t="str">
        <f>一覧表女子!$D59&amp;"　　"&amp;一覧表女子!$E59</f>
        <v>　　</v>
      </c>
    </row>
    <row r="38" spans="1:25">
      <c r="A38" s="87">
        <v>36</v>
      </c>
      <c r="B38" s="87"/>
      <c r="C38" s="87"/>
      <c r="D38" s="87"/>
      <c r="E38" s="87" t="str">
        <f>一覧表男子!$D60&amp;"　　"&amp;一覧表男子!$E60&amp;" ("&amp;一覧表男子!$H60&amp;")"</f>
        <v>　　 ()</v>
      </c>
      <c r="F38" s="87" t="str">
        <f>一覧表男子!$F60&amp;" "&amp;一覧表男子!$G60</f>
        <v xml:space="preserve"> </v>
      </c>
      <c r="G38" s="87" t="e">
        <f>一覧表男子!$K60&amp;" "&amp;一覧表男子!$J60</f>
        <v>#N/A</v>
      </c>
      <c r="H38" s="87" t="e">
        <f>一覧表男子!$N60&amp;" "&amp;一覧表男子!$M60</f>
        <v>#N/A</v>
      </c>
      <c r="I38" s="88" t="str">
        <f>[1]男子選手!$L46</f>
        <v>1</v>
      </c>
      <c r="J38" s="89" t="str">
        <f>[1]男子選手!$M46</f>
        <v>38</v>
      </c>
      <c r="L38" s="87">
        <v>36</v>
      </c>
      <c r="M38" s="87"/>
      <c r="N38" s="87"/>
      <c r="O38" s="87"/>
      <c r="P38" s="87" t="str">
        <f>一覧表女子!$D60&amp;"　　"&amp;一覧表女子!$E60&amp;" ("&amp;一覧表女子!$H60&amp;")"</f>
        <v>　　 ()</v>
      </c>
      <c r="Q38" s="87" t="str">
        <f>一覧表女子!$F60&amp;" "&amp;一覧表女子!$G60</f>
        <v xml:space="preserve"> </v>
      </c>
      <c r="R38" s="87" t="e">
        <f>一覧表女子!$K60&amp;" "&amp;一覧表女子!$J60</f>
        <v>#N/A</v>
      </c>
      <c r="S38" s="87" t="e">
        <f>一覧表女子!$N60&amp;" "&amp;一覧表女子!$M60</f>
        <v>#N/A</v>
      </c>
      <c r="T38" s="89" t="str">
        <f>[1]女子選手!$L46</f>
        <v>2</v>
      </c>
      <c r="U38" s="89" t="str">
        <f>[1]女子選手!$M46</f>
        <v>38</v>
      </c>
      <c r="X38" s="87" t="str">
        <f>一覧表男子!$D60&amp;"　　"&amp;一覧表男子!$E60</f>
        <v>　　</v>
      </c>
      <c r="Y38" s="87" t="str">
        <f>一覧表女子!$D60&amp;"　　"&amp;一覧表女子!$E60</f>
        <v>　　</v>
      </c>
    </row>
    <row r="39" spans="1:25">
      <c r="A39" s="87">
        <v>37</v>
      </c>
      <c r="B39" s="87"/>
      <c r="C39" s="87"/>
      <c r="D39" s="87"/>
      <c r="E39" s="87" t="str">
        <f>一覧表男子!$D61&amp;"　　"&amp;一覧表男子!$E61&amp;" ("&amp;一覧表男子!$H61&amp;")"</f>
        <v>　　 ()</v>
      </c>
      <c r="F39" s="87" t="str">
        <f>一覧表男子!$F61&amp;" "&amp;一覧表男子!$G61</f>
        <v xml:space="preserve"> </v>
      </c>
      <c r="G39" s="87" t="e">
        <f>一覧表男子!$K61&amp;" "&amp;一覧表男子!$J61</f>
        <v>#N/A</v>
      </c>
      <c r="H39" s="87" t="e">
        <f>一覧表男子!$N61&amp;" "&amp;一覧表男子!$M61</f>
        <v>#N/A</v>
      </c>
      <c r="I39" s="88" t="str">
        <f>[1]男子選手!$L47</f>
        <v>1</v>
      </c>
      <c r="J39" s="89" t="str">
        <f>[1]男子選手!$M47</f>
        <v>38</v>
      </c>
      <c r="L39" s="87">
        <v>37</v>
      </c>
      <c r="M39" s="87"/>
      <c r="N39" s="87"/>
      <c r="O39" s="87"/>
      <c r="P39" s="87" t="str">
        <f>一覧表女子!$D61&amp;"　　"&amp;一覧表女子!$E61&amp;" ("&amp;一覧表女子!$H61&amp;")"</f>
        <v>　　 ()</v>
      </c>
      <c r="Q39" s="87" t="str">
        <f>一覧表女子!$F61&amp;" "&amp;一覧表女子!$G61</f>
        <v xml:space="preserve"> </v>
      </c>
      <c r="R39" s="87" t="e">
        <f>一覧表女子!$K61&amp;" "&amp;一覧表女子!$J61</f>
        <v>#N/A</v>
      </c>
      <c r="S39" s="87" t="e">
        <f>一覧表女子!$N61&amp;" "&amp;一覧表女子!$M61</f>
        <v>#N/A</v>
      </c>
      <c r="T39" s="89" t="str">
        <f>[1]女子選手!$L47</f>
        <v>2</v>
      </c>
      <c r="U39" s="89" t="str">
        <f>[1]女子選手!$M47</f>
        <v>38</v>
      </c>
      <c r="X39" s="87" t="str">
        <f>一覧表男子!$D61&amp;"　　"&amp;一覧表男子!$E61</f>
        <v>　　</v>
      </c>
      <c r="Y39" s="87" t="str">
        <f>一覧表女子!$D61&amp;"　　"&amp;一覧表女子!$E61</f>
        <v>　　</v>
      </c>
    </row>
    <row r="40" spans="1:25">
      <c r="A40" s="87">
        <v>38</v>
      </c>
      <c r="B40" s="87"/>
      <c r="C40" s="87"/>
      <c r="D40" s="87"/>
      <c r="E40" s="87" t="str">
        <f>一覧表男子!$D62&amp;"　　"&amp;一覧表男子!$E62&amp;" ("&amp;一覧表男子!$H62&amp;")"</f>
        <v>　　 ()</v>
      </c>
      <c r="F40" s="87" t="str">
        <f>一覧表男子!$F62&amp;" "&amp;一覧表男子!$G62</f>
        <v xml:space="preserve"> </v>
      </c>
      <c r="G40" s="87" t="e">
        <f>一覧表男子!$K62&amp;" "&amp;一覧表男子!$J62</f>
        <v>#N/A</v>
      </c>
      <c r="H40" s="87" t="e">
        <f>一覧表男子!$N62&amp;" "&amp;一覧表男子!$M62</f>
        <v>#N/A</v>
      </c>
      <c r="I40" s="88" t="str">
        <f>[1]男子選手!$L48</f>
        <v>1</v>
      </c>
      <c r="J40" s="89" t="str">
        <f>[1]男子選手!$M48</f>
        <v>38</v>
      </c>
      <c r="L40" s="87">
        <v>38</v>
      </c>
      <c r="M40" s="87"/>
      <c r="N40" s="87"/>
      <c r="O40" s="87"/>
      <c r="P40" s="87" t="str">
        <f>一覧表女子!$D62&amp;"　　"&amp;一覧表女子!$E62&amp;" ("&amp;一覧表女子!$H62&amp;")"</f>
        <v>　　 ()</v>
      </c>
      <c r="Q40" s="87" t="str">
        <f>一覧表女子!$F62&amp;" "&amp;一覧表女子!$G62</f>
        <v xml:space="preserve"> </v>
      </c>
      <c r="R40" s="87" t="e">
        <f>一覧表女子!$K62&amp;" "&amp;一覧表女子!$J62</f>
        <v>#N/A</v>
      </c>
      <c r="S40" s="87" t="e">
        <f>一覧表女子!$N62&amp;" "&amp;一覧表女子!$M62</f>
        <v>#N/A</v>
      </c>
      <c r="T40" s="89" t="str">
        <f>[1]女子選手!$L48</f>
        <v>2</v>
      </c>
      <c r="U40" s="89" t="str">
        <f>[1]女子選手!$M48</f>
        <v>38</v>
      </c>
      <c r="X40" s="87" t="str">
        <f>一覧表男子!$D62&amp;"　　"&amp;一覧表男子!$E62</f>
        <v>　　</v>
      </c>
      <c r="Y40" s="87" t="str">
        <f>一覧表女子!$D62&amp;"　　"&amp;一覧表女子!$E62</f>
        <v>　　</v>
      </c>
    </row>
    <row r="41" spans="1:25">
      <c r="A41" s="87">
        <v>39</v>
      </c>
      <c r="B41" s="87"/>
      <c r="C41" s="87"/>
      <c r="D41" s="87"/>
      <c r="E41" s="87" t="str">
        <f>一覧表男子!$D63&amp;"　　"&amp;一覧表男子!$E63&amp;" ("&amp;一覧表男子!$H63&amp;")"</f>
        <v>　　 ()</v>
      </c>
      <c r="F41" s="87" t="str">
        <f>一覧表男子!$F63&amp;" "&amp;一覧表男子!$G63</f>
        <v xml:space="preserve"> </v>
      </c>
      <c r="G41" s="87" t="e">
        <f>一覧表男子!$K63&amp;" "&amp;一覧表男子!$J63</f>
        <v>#N/A</v>
      </c>
      <c r="H41" s="87" t="e">
        <f>一覧表男子!$N63&amp;" "&amp;一覧表男子!$M63</f>
        <v>#N/A</v>
      </c>
      <c r="I41" s="88" t="str">
        <f>[1]男子選手!$L49</f>
        <v>1</v>
      </c>
      <c r="J41" s="89" t="str">
        <f>[1]男子選手!$M49</f>
        <v>38</v>
      </c>
      <c r="L41" s="87">
        <v>39</v>
      </c>
      <c r="M41" s="87"/>
      <c r="N41" s="87"/>
      <c r="O41" s="87"/>
      <c r="P41" s="87" t="str">
        <f>一覧表女子!$D63&amp;"　　"&amp;一覧表女子!$E63&amp;" ("&amp;一覧表女子!$H63&amp;")"</f>
        <v>　　 ()</v>
      </c>
      <c r="Q41" s="87" t="str">
        <f>一覧表女子!$F63&amp;" "&amp;一覧表女子!$G63</f>
        <v xml:space="preserve"> </v>
      </c>
      <c r="R41" s="87" t="e">
        <f>一覧表女子!$K63&amp;" "&amp;一覧表女子!$J63</f>
        <v>#N/A</v>
      </c>
      <c r="S41" s="87" t="e">
        <f>一覧表女子!$N63&amp;" "&amp;一覧表女子!$M63</f>
        <v>#N/A</v>
      </c>
      <c r="T41" s="89" t="str">
        <f>[1]女子選手!$L49</f>
        <v>2</v>
      </c>
      <c r="U41" s="89" t="str">
        <f>[1]女子選手!$M49</f>
        <v>38</v>
      </c>
      <c r="X41" s="87" t="str">
        <f>一覧表男子!$D63&amp;"　　"&amp;一覧表男子!$E63</f>
        <v>　　</v>
      </c>
      <c r="Y41" s="87" t="str">
        <f>一覧表女子!$D63&amp;"　　"&amp;一覧表女子!$E63</f>
        <v>　　</v>
      </c>
    </row>
    <row r="42" spans="1:25">
      <c r="A42" s="87">
        <v>40</v>
      </c>
      <c r="B42" s="87"/>
      <c r="C42" s="87"/>
      <c r="D42" s="87"/>
      <c r="E42" s="87" t="str">
        <f>一覧表男子!$D64&amp;"　　"&amp;一覧表男子!$E64&amp;" ("&amp;一覧表男子!$H64&amp;")"</f>
        <v>　　 ()</v>
      </c>
      <c r="F42" s="87" t="str">
        <f>一覧表男子!$F64&amp;" "&amp;一覧表男子!$G64</f>
        <v xml:space="preserve"> </v>
      </c>
      <c r="G42" s="87" t="e">
        <f>一覧表男子!$K64&amp;" "&amp;一覧表男子!$J64</f>
        <v>#N/A</v>
      </c>
      <c r="H42" s="87" t="e">
        <f>一覧表男子!$N64&amp;" "&amp;一覧表男子!$M64</f>
        <v>#N/A</v>
      </c>
      <c r="I42" s="88" t="str">
        <f>[1]男子選手!$L50</f>
        <v>1</v>
      </c>
      <c r="J42" s="89" t="str">
        <f>[1]男子選手!$M50</f>
        <v>38</v>
      </c>
      <c r="L42" s="87">
        <v>40</v>
      </c>
      <c r="M42" s="87"/>
      <c r="N42" s="87"/>
      <c r="O42" s="87"/>
      <c r="P42" s="87" t="str">
        <f>一覧表女子!$D64&amp;"　　"&amp;一覧表女子!$E64&amp;" ("&amp;一覧表女子!$H64&amp;")"</f>
        <v>　　 ()</v>
      </c>
      <c r="Q42" s="87" t="str">
        <f>一覧表女子!$F64&amp;" "&amp;一覧表女子!$G64</f>
        <v xml:space="preserve"> </v>
      </c>
      <c r="R42" s="87" t="e">
        <f>一覧表女子!$K64&amp;" "&amp;一覧表女子!$J64</f>
        <v>#N/A</v>
      </c>
      <c r="S42" s="87" t="e">
        <f>一覧表女子!$N64&amp;" "&amp;一覧表女子!$M64</f>
        <v>#N/A</v>
      </c>
      <c r="T42" s="89" t="str">
        <f>[1]女子選手!$L50</f>
        <v>2</v>
      </c>
      <c r="U42" s="89" t="str">
        <f>[1]女子選手!$M50</f>
        <v>38</v>
      </c>
      <c r="X42" s="87" t="str">
        <f>一覧表男子!$D64&amp;"　　"&amp;一覧表男子!$E64</f>
        <v>　　</v>
      </c>
      <c r="Y42" s="87" t="str">
        <f>一覧表女子!$D64&amp;"　　"&amp;一覧表女子!$E64</f>
        <v>　　</v>
      </c>
    </row>
    <row r="43" spans="1:25">
      <c r="A43" s="87">
        <v>41</v>
      </c>
      <c r="B43" s="87"/>
      <c r="C43" s="87"/>
      <c r="D43" s="87"/>
      <c r="E43" s="87" t="str">
        <f>一覧表男子!$D65&amp;"　　"&amp;一覧表男子!$E65&amp;" ("&amp;一覧表男子!$H65&amp;")"</f>
        <v>　　 ()</v>
      </c>
      <c r="F43" s="87" t="str">
        <f>一覧表男子!$F65&amp;" "&amp;一覧表男子!$G65</f>
        <v xml:space="preserve"> </v>
      </c>
      <c r="G43" s="87" t="e">
        <f>一覧表男子!$K65&amp;" "&amp;一覧表男子!$J65</f>
        <v>#N/A</v>
      </c>
      <c r="H43" s="87" t="e">
        <f>一覧表男子!$N65&amp;" "&amp;一覧表男子!$M65</f>
        <v>#N/A</v>
      </c>
      <c r="I43" s="88" t="str">
        <f>[1]男子選手!$L51</f>
        <v>1</v>
      </c>
      <c r="J43" s="89" t="str">
        <f>[1]男子選手!$M51</f>
        <v>38</v>
      </c>
      <c r="L43" s="87">
        <v>41</v>
      </c>
      <c r="M43" s="87"/>
      <c r="N43" s="87"/>
      <c r="O43" s="87"/>
      <c r="P43" s="87" t="str">
        <f>一覧表女子!$D65&amp;"　　"&amp;一覧表女子!$E65&amp;" ("&amp;一覧表女子!$H65&amp;")"</f>
        <v>　　 ()</v>
      </c>
      <c r="Q43" s="87" t="str">
        <f>一覧表女子!$F65&amp;" "&amp;一覧表女子!$G65</f>
        <v xml:space="preserve"> </v>
      </c>
      <c r="R43" s="87" t="e">
        <f>一覧表女子!$K65&amp;" "&amp;一覧表女子!$J65</f>
        <v>#N/A</v>
      </c>
      <c r="S43" s="87" t="e">
        <f>一覧表女子!$N65&amp;" "&amp;一覧表女子!$M65</f>
        <v>#N/A</v>
      </c>
      <c r="T43" s="89" t="str">
        <f>[1]女子選手!$L51</f>
        <v>2</v>
      </c>
      <c r="U43" s="89" t="str">
        <f>[1]女子選手!$M51</f>
        <v>38</v>
      </c>
      <c r="X43" s="87" t="str">
        <f>一覧表男子!$D65&amp;"　　"&amp;一覧表男子!$E65</f>
        <v>　　</v>
      </c>
      <c r="Y43" s="87" t="str">
        <f>一覧表女子!$D65&amp;"　　"&amp;一覧表女子!$E65</f>
        <v>　　</v>
      </c>
    </row>
    <row r="44" spans="1:25">
      <c r="A44" s="87">
        <v>42</v>
      </c>
      <c r="B44" s="87"/>
      <c r="C44" s="87"/>
      <c r="D44" s="87"/>
      <c r="E44" s="87" t="str">
        <f>一覧表男子!$D66&amp;"　　"&amp;一覧表男子!$E66&amp;" ("&amp;一覧表男子!$H66&amp;")"</f>
        <v>　　 ()</v>
      </c>
      <c r="F44" s="87" t="str">
        <f>一覧表男子!$F66&amp;" "&amp;一覧表男子!$G66</f>
        <v xml:space="preserve"> </v>
      </c>
      <c r="G44" s="87" t="e">
        <f>一覧表男子!$K66&amp;" "&amp;一覧表男子!$J66</f>
        <v>#N/A</v>
      </c>
      <c r="H44" s="87" t="e">
        <f>一覧表男子!$N66&amp;" "&amp;一覧表男子!$M66</f>
        <v>#N/A</v>
      </c>
      <c r="I44" s="88" t="str">
        <f>[1]男子選手!$L52</f>
        <v>1</v>
      </c>
      <c r="J44" s="89" t="str">
        <f>[1]男子選手!$M52</f>
        <v>38</v>
      </c>
      <c r="L44" s="87">
        <v>42</v>
      </c>
      <c r="M44" s="87"/>
      <c r="N44" s="87"/>
      <c r="O44" s="87"/>
      <c r="P44" s="87" t="str">
        <f>一覧表女子!$D66&amp;"　　"&amp;一覧表女子!$E66&amp;" ("&amp;一覧表女子!$H66&amp;")"</f>
        <v>　　 ()</v>
      </c>
      <c r="Q44" s="87" t="str">
        <f>一覧表女子!$F66&amp;" "&amp;一覧表女子!$G66</f>
        <v xml:space="preserve"> </v>
      </c>
      <c r="R44" s="87" t="e">
        <f>一覧表女子!$K66&amp;" "&amp;一覧表女子!$J66</f>
        <v>#N/A</v>
      </c>
      <c r="S44" s="87" t="e">
        <f>一覧表女子!$N66&amp;" "&amp;一覧表女子!$M66</f>
        <v>#N/A</v>
      </c>
      <c r="T44" s="89" t="str">
        <f>[1]女子選手!$L52</f>
        <v>2</v>
      </c>
      <c r="U44" s="89" t="str">
        <f>[1]女子選手!$M52</f>
        <v>38</v>
      </c>
      <c r="X44" s="87" t="str">
        <f>一覧表男子!$D66&amp;"　　"&amp;一覧表男子!$E66</f>
        <v>　　</v>
      </c>
      <c r="Y44" s="87" t="str">
        <f>一覧表女子!$D66&amp;"　　"&amp;一覧表女子!$E66</f>
        <v>　　</v>
      </c>
    </row>
    <row r="45" spans="1:25">
      <c r="A45" s="87">
        <v>43</v>
      </c>
      <c r="B45" s="87"/>
      <c r="C45" s="87"/>
      <c r="D45" s="87"/>
      <c r="E45" s="87" t="str">
        <f>一覧表男子!$D67&amp;"　　"&amp;一覧表男子!$E67&amp;" ("&amp;一覧表男子!$H67&amp;")"</f>
        <v>　　 ()</v>
      </c>
      <c r="F45" s="87" t="str">
        <f>一覧表男子!$F67&amp;" "&amp;一覧表男子!$G67</f>
        <v xml:space="preserve"> </v>
      </c>
      <c r="G45" s="87" t="e">
        <f>一覧表男子!$K67&amp;" "&amp;一覧表男子!$J67</f>
        <v>#N/A</v>
      </c>
      <c r="H45" s="87" t="e">
        <f>一覧表男子!$N67&amp;" "&amp;一覧表男子!$M67</f>
        <v>#N/A</v>
      </c>
      <c r="I45" s="88" t="str">
        <f>[1]男子選手!$L53</f>
        <v>1</v>
      </c>
      <c r="J45" s="89" t="str">
        <f>[1]男子選手!$M53</f>
        <v>38</v>
      </c>
      <c r="L45" s="87">
        <v>43</v>
      </c>
      <c r="M45" s="87"/>
      <c r="N45" s="87"/>
      <c r="O45" s="87"/>
      <c r="P45" s="87" t="str">
        <f>一覧表女子!$D67&amp;"　　"&amp;一覧表女子!$E67&amp;" ("&amp;一覧表女子!$H67&amp;")"</f>
        <v>　　 ()</v>
      </c>
      <c r="Q45" s="87" t="str">
        <f>一覧表女子!$F67&amp;" "&amp;一覧表女子!$G67</f>
        <v xml:space="preserve"> </v>
      </c>
      <c r="R45" s="87" t="e">
        <f>一覧表女子!$K67&amp;" "&amp;一覧表女子!$J67</f>
        <v>#N/A</v>
      </c>
      <c r="S45" s="87" t="e">
        <f>一覧表女子!$N67&amp;" "&amp;一覧表女子!$M67</f>
        <v>#N/A</v>
      </c>
      <c r="T45" s="89" t="str">
        <f>[1]女子選手!$L53</f>
        <v>2</v>
      </c>
      <c r="U45" s="89" t="str">
        <f>[1]女子選手!$M53</f>
        <v>38</v>
      </c>
      <c r="X45" s="87" t="str">
        <f>一覧表男子!$D67&amp;"　　"&amp;一覧表男子!$E67</f>
        <v>　　</v>
      </c>
      <c r="Y45" s="87" t="str">
        <f>一覧表女子!$D67&amp;"　　"&amp;一覧表女子!$E67</f>
        <v>　　</v>
      </c>
    </row>
    <row r="46" spans="1:25">
      <c r="A46" s="87">
        <v>44</v>
      </c>
      <c r="B46" s="87"/>
      <c r="C46" s="87"/>
      <c r="D46" s="87"/>
      <c r="E46" s="87" t="str">
        <f>一覧表男子!$D68&amp;"　　"&amp;一覧表男子!$E68&amp;" ("&amp;一覧表男子!$H68&amp;")"</f>
        <v>　　 ()</v>
      </c>
      <c r="F46" s="87" t="str">
        <f>一覧表男子!$F68&amp;" "&amp;一覧表男子!$G68</f>
        <v xml:space="preserve"> </v>
      </c>
      <c r="G46" s="87" t="e">
        <f>一覧表男子!$K68&amp;" "&amp;一覧表男子!$J68</f>
        <v>#N/A</v>
      </c>
      <c r="H46" s="87" t="e">
        <f>一覧表男子!$N68&amp;" "&amp;一覧表男子!$M68</f>
        <v>#N/A</v>
      </c>
      <c r="I46" s="88" t="str">
        <f>[1]男子選手!$L54</f>
        <v>1</v>
      </c>
      <c r="J46" s="89" t="str">
        <f>[1]男子選手!$M54</f>
        <v>38</v>
      </c>
      <c r="L46" s="87">
        <v>44</v>
      </c>
      <c r="M46" s="87"/>
      <c r="N46" s="87"/>
      <c r="O46" s="87"/>
      <c r="P46" s="87" t="str">
        <f>一覧表女子!$D68&amp;"　　"&amp;一覧表女子!$E68&amp;" ("&amp;一覧表女子!$H68&amp;")"</f>
        <v>　　 ()</v>
      </c>
      <c r="Q46" s="87" t="str">
        <f>一覧表女子!$F68&amp;" "&amp;一覧表女子!$G68</f>
        <v xml:space="preserve"> </v>
      </c>
      <c r="R46" s="87" t="e">
        <f>一覧表女子!$K68&amp;" "&amp;一覧表女子!$J68</f>
        <v>#N/A</v>
      </c>
      <c r="S46" s="87" t="e">
        <f>一覧表女子!$N68&amp;" "&amp;一覧表女子!$M68</f>
        <v>#N/A</v>
      </c>
      <c r="T46" s="89" t="str">
        <f>[1]女子選手!$L54</f>
        <v>2</v>
      </c>
      <c r="U46" s="89" t="str">
        <f>[1]女子選手!$M54</f>
        <v>38</v>
      </c>
      <c r="X46" s="87" t="str">
        <f>一覧表男子!$D68&amp;"　　"&amp;一覧表男子!$E68</f>
        <v>　　</v>
      </c>
      <c r="Y46" s="87" t="str">
        <f>一覧表女子!$D68&amp;"　　"&amp;一覧表女子!$E68</f>
        <v>　　</v>
      </c>
    </row>
    <row r="47" spans="1:25">
      <c r="A47" s="87">
        <v>45</v>
      </c>
      <c r="B47" s="87"/>
      <c r="C47" s="87"/>
      <c r="D47" s="87"/>
      <c r="E47" s="87" t="str">
        <f>一覧表男子!$D69&amp;"　　"&amp;一覧表男子!$E69&amp;" ("&amp;一覧表男子!$H69&amp;")"</f>
        <v>　　 ()</v>
      </c>
      <c r="F47" s="87" t="str">
        <f>一覧表男子!$F69&amp;" "&amp;一覧表男子!$G69</f>
        <v xml:space="preserve"> </v>
      </c>
      <c r="G47" s="87" t="e">
        <f>一覧表男子!$K69&amp;" "&amp;一覧表男子!$J69</f>
        <v>#N/A</v>
      </c>
      <c r="H47" s="87" t="e">
        <f>一覧表男子!$N69&amp;" "&amp;一覧表男子!$M69</f>
        <v>#N/A</v>
      </c>
      <c r="I47" s="88" t="str">
        <f>[1]男子選手!$L55</f>
        <v>1</v>
      </c>
      <c r="J47" s="89" t="str">
        <f>[1]男子選手!$M55</f>
        <v>38</v>
      </c>
      <c r="L47" s="87">
        <v>45</v>
      </c>
      <c r="M47" s="87"/>
      <c r="N47" s="87"/>
      <c r="O47" s="87"/>
      <c r="P47" s="87" t="str">
        <f>一覧表女子!$D69&amp;"　　"&amp;一覧表女子!$E69&amp;" ("&amp;一覧表女子!$H69&amp;")"</f>
        <v>　　 ()</v>
      </c>
      <c r="Q47" s="87" t="str">
        <f>一覧表女子!$F69&amp;" "&amp;一覧表女子!$G69</f>
        <v xml:space="preserve"> </v>
      </c>
      <c r="R47" s="87" t="e">
        <f>一覧表女子!$K69&amp;" "&amp;一覧表女子!$J69</f>
        <v>#N/A</v>
      </c>
      <c r="S47" s="87" t="e">
        <f>一覧表女子!$N69&amp;" "&amp;一覧表女子!$M69</f>
        <v>#N/A</v>
      </c>
      <c r="T47" s="89" t="str">
        <f>[1]女子選手!$L55</f>
        <v>2</v>
      </c>
      <c r="U47" s="89" t="str">
        <f>[1]女子選手!$M55</f>
        <v>38</v>
      </c>
      <c r="X47" s="87" t="str">
        <f>一覧表男子!$D69&amp;"　　"&amp;一覧表男子!$E69</f>
        <v>　　</v>
      </c>
      <c r="Y47" s="87" t="str">
        <f>一覧表女子!$D69&amp;"　　"&amp;一覧表女子!$E69</f>
        <v>　　</v>
      </c>
    </row>
    <row r="48" spans="1:25">
      <c r="A48" s="87">
        <v>46</v>
      </c>
      <c r="B48" s="87"/>
      <c r="C48" s="87"/>
      <c r="D48" s="87"/>
      <c r="E48" s="87" t="str">
        <f>一覧表男子!$D70&amp;"　　"&amp;一覧表男子!$E70&amp;" ("&amp;一覧表男子!$H70&amp;")"</f>
        <v>　　 ()</v>
      </c>
      <c r="F48" s="87" t="str">
        <f>一覧表男子!$F70&amp;" "&amp;一覧表男子!$G70</f>
        <v xml:space="preserve"> </v>
      </c>
      <c r="G48" s="87" t="e">
        <f>一覧表男子!$K70&amp;" "&amp;一覧表男子!$J70</f>
        <v>#N/A</v>
      </c>
      <c r="H48" s="87" t="e">
        <f>一覧表男子!$N70&amp;" "&amp;一覧表男子!$M70</f>
        <v>#N/A</v>
      </c>
      <c r="I48" s="88" t="str">
        <f>[1]男子選手!$L56</f>
        <v>1</v>
      </c>
      <c r="J48" s="89" t="str">
        <f>[1]男子選手!$M56</f>
        <v>38</v>
      </c>
      <c r="L48" s="87">
        <v>46</v>
      </c>
      <c r="M48" s="87"/>
      <c r="N48" s="87"/>
      <c r="O48" s="87"/>
      <c r="P48" s="87" t="str">
        <f>一覧表女子!$D70&amp;"　　"&amp;一覧表女子!$E70&amp;" ("&amp;一覧表女子!$H70&amp;")"</f>
        <v>　　 ()</v>
      </c>
      <c r="Q48" s="87" t="str">
        <f>一覧表女子!$F70&amp;" "&amp;一覧表女子!$G70</f>
        <v xml:space="preserve"> </v>
      </c>
      <c r="R48" s="87" t="e">
        <f>一覧表女子!$K70&amp;" "&amp;一覧表女子!$J70</f>
        <v>#N/A</v>
      </c>
      <c r="S48" s="87" t="e">
        <f>一覧表女子!$N70&amp;" "&amp;一覧表女子!$M70</f>
        <v>#N/A</v>
      </c>
      <c r="T48" s="89" t="str">
        <f>[1]女子選手!$L56</f>
        <v>2</v>
      </c>
      <c r="U48" s="89" t="str">
        <f>[1]女子選手!$M56</f>
        <v>38</v>
      </c>
      <c r="X48" s="87" t="str">
        <f>一覧表男子!$D70&amp;"　　"&amp;一覧表男子!$E70</f>
        <v>　　</v>
      </c>
      <c r="Y48" s="87" t="str">
        <f>一覧表女子!$D70&amp;"　　"&amp;一覧表女子!$E70</f>
        <v>　　</v>
      </c>
    </row>
    <row r="49" spans="1:25">
      <c r="A49" s="87">
        <v>47</v>
      </c>
      <c r="B49" s="87"/>
      <c r="C49" s="87"/>
      <c r="D49" s="87"/>
      <c r="E49" s="87" t="str">
        <f>一覧表男子!$D71&amp;"　　"&amp;一覧表男子!$E71&amp;" ("&amp;一覧表男子!$H71&amp;")"</f>
        <v>　　 ()</v>
      </c>
      <c r="F49" s="87" t="str">
        <f>一覧表男子!$F71&amp;" "&amp;一覧表男子!$G71</f>
        <v xml:space="preserve"> </v>
      </c>
      <c r="G49" s="87" t="e">
        <f>一覧表男子!$K71&amp;" "&amp;一覧表男子!$J71</f>
        <v>#N/A</v>
      </c>
      <c r="H49" s="87" t="e">
        <f>一覧表男子!$N71&amp;" "&amp;一覧表男子!$M71</f>
        <v>#N/A</v>
      </c>
      <c r="I49" s="88" t="str">
        <f>[1]男子選手!$L57</f>
        <v>1</v>
      </c>
      <c r="J49" s="89" t="str">
        <f>[1]男子選手!$M57</f>
        <v>38</v>
      </c>
      <c r="L49" s="87">
        <v>47</v>
      </c>
      <c r="M49" s="87"/>
      <c r="N49" s="87"/>
      <c r="O49" s="87"/>
      <c r="P49" s="87" t="str">
        <f>一覧表女子!$D71&amp;"　　"&amp;一覧表女子!$E71&amp;" ("&amp;一覧表女子!$H71&amp;")"</f>
        <v>　　 ()</v>
      </c>
      <c r="Q49" s="87" t="str">
        <f>一覧表女子!$F71&amp;" "&amp;一覧表女子!$G71</f>
        <v xml:space="preserve"> </v>
      </c>
      <c r="R49" s="87" t="e">
        <f>一覧表女子!$K71&amp;" "&amp;一覧表女子!$J71</f>
        <v>#N/A</v>
      </c>
      <c r="S49" s="87" t="e">
        <f>一覧表女子!$N71&amp;" "&amp;一覧表女子!$M71</f>
        <v>#N/A</v>
      </c>
      <c r="T49" s="89" t="str">
        <f>[1]女子選手!$L57</f>
        <v>2</v>
      </c>
      <c r="U49" s="89" t="str">
        <f>[1]女子選手!$M57</f>
        <v>38</v>
      </c>
      <c r="X49" s="87" t="str">
        <f>一覧表男子!$D71&amp;"　　"&amp;一覧表男子!$E71</f>
        <v>　　</v>
      </c>
      <c r="Y49" s="87" t="str">
        <f>一覧表女子!$D71&amp;"　　"&amp;一覧表女子!$E71</f>
        <v>　　</v>
      </c>
    </row>
    <row r="50" spans="1:25">
      <c r="A50" s="87">
        <v>48</v>
      </c>
      <c r="B50" s="87"/>
      <c r="C50" s="87"/>
      <c r="D50" s="87"/>
      <c r="E50" s="87" t="str">
        <f>一覧表男子!$D72&amp;"　　"&amp;一覧表男子!$E72&amp;" ("&amp;一覧表男子!$H72&amp;")"</f>
        <v>　　 ()</v>
      </c>
      <c r="F50" s="87" t="str">
        <f>一覧表男子!$F72&amp;" "&amp;一覧表男子!$G72</f>
        <v xml:space="preserve"> </v>
      </c>
      <c r="G50" s="87" t="e">
        <f>一覧表男子!$K72&amp;" "&amp;一覧表男子!$J72</f>
        <v>#N/A</v>
      </c>
      <c r="H50" s="87" t="e">
        <f>一覧表男子!$N72&amp;" "&amp;一覧表男子!$M72</f>
        <v>#N/A</v>
      </c>
      <c r="I50" s="88" t="str">
        <f>[1]男子選手!$L58</f>
        <v>1</v>
      </c>
      <c r="J50" s="89" t="str">
        <f>[1]男子選手!$M58</f>
        <v>38</v>
      </c>
      <c r="L50" s="87">
        <v>48</v>
      </c>
      <c r="M50" s="87"/>
      <c r="N50" s="87"/>
      <c r="O50" s="87"/>
      <c r="P50" s="87" t="str">
        <f>一覧表女子!$D72&amp;"　　"&amp;一覧表女子!$E72&amp;" ("&amp;一覧表女子!$H72&amp;")"</f>
        <v>　　 ()</v>
      </c>
      <c r="Q50" s="87" t="str">
        <f>一覧表女子!$F72&amp;" "&amp;一覧表女子!$G72</f>
        <v xml:space="preserve"> </v>
      </c>
      <c r="R50" s="87" t="e">
        <f>一覧表女子!$K72&amp;" "&amp;一覧表女子!$J72</f>
        <v>#N/A</v>
      </c>
      <c r="S50" s="87" t="e">
        <f>一覧表女子!$N72&amp;" "&amp;一覧表女子!$M72</f>
        <v>#N/A</v>
      </c>
      <c r="T50" s="89" t="str">
        <f>[1]女子選手!$L58</f>
        <v>2</v>
      </c>
      <c r="U50" s="89" t="str">
        <f>[1]女子選手!$M58</f>
        <v>38</v>
      </c>
      <c r="X50" s="87" t="str">
        <f>一覧表男子!$D72&amp;"　　"&amp;一覧表男子!$E72</f>
        <v>　　</v>
      </c>
      <c r="Y50" s="87" t="str">
        <f>一覧表女子!$D72&amp;"　　"&amp;一覧表女子!$E72</f>
        <v>　　</v>
      </c>
    </row>
    <row r="51" spans="1:25">
      <c r="A51" s="87">
        <v>49</v>
      </c>
      <c r="B51" s="87"/>
      <c r="C51" s="87"/>
      <c r="D51" s="87"/>
      <c r="E51" s="87" t="str">
        <f>一覧表男子!$D73&amp;"　　"&amp;一覧表男子!$E73&amp;" ("&amp;一覧表男子!$H73&amp;")"</f>
        <v>　　 ()</v>
      </c>
      <c r="F51" s="87" t="str">
        <f>一覧表男子!$F73&amp;" "&amp;一覧表男子!$G73</f>
        <v xml:space="preserve"> </v>
      </c>
      <c r="G51" s="87" t="e">
        <f>一覧表男子!$K73&amp;" "&amp;一覧表男子!$J73</f>
        <v>#N/A</v>
      </c>
      <c r="H51" s="87" t="e">
        <f>一覧表男子!$N73&amp;" "&amp;一覧表男子!$M73</f>
        <v>#N/A</v>
      </c>
      <c r="I51" s="88" t="str">
        <f>[1]男子選手!$L59</f>
        <v>1</v>
      </c>
      <c r="J51" s="89" t="str">
        <f>[1]男子選手!$M59</f>
        <v>38</v>
      </c>
      <c r="L51" s="87">
        <v>49</v>
      </c>
      <c r="M51" s="87"/>
      <c r="N51" s="87"/>
      <c r="O51" s="87"/>
      <c r="P51" s="87" t="str">
        <f>一覧表女子!$D73&amp;"　　"&amp;一覧表女子!$E73&amp;" ("&amp;一覧表女子!$H73&amp;")"</f>
        <v>　　 ()</v>
      </c>
      <c r="Q51" s="87" t="str">
        <f>一覧表女子!$F73&amp;" "&amp;一覧表女子!$G73</f>
        <v xml:space="preserve"> </v>
      </c>
      <c r="R51" s="87" t="e">
        <f>一覧表女子!$K73&amp;" "&amp;一覧表女子!$J73</f>
        <v>#N/A</v>
      </c>
      <c r="S51" s="87" t="e">
        <f>一覧表女子!$N73&amp;" "&amp;一覧表女子!$M73</f>
        <v>#N/A</v>
      </c>
      <c r="T51" s="89" t="str">
        <f>[1]女子選手!$L59</f>
        <v>2</v>
      </c>
      <c r="U51" s="89" t="str">
        <f>[1]女子選手!$M59</f>
        <v>38</v>
      </c>
      <c r="X51" s="87" t="str">
        <f>一覧表男子!$D73&amp;"　　"&amp;一覧表男子!$E73</f>
        <v>　　</v>
      </c>
      <c r="Y51" s="87" t="str">
        <f>一覧表女子!$D73&amp;"　　"&amp;一覧表女子!$E73</f>
        <v>　　</v>
      </c>
    </row>
    <row r="52" spans="1:25">
      <c r="A52" s="87">
        <v>50</v>
      </c>
      <c r="B52" s="87"/>
      <c r="C52" s="87"/>
      <c r="D52" s="87"/>
      <c r="E52" s="87" t="str">
        <f>一覧表男子!$D74&amp;"　　"&amp;一覧表男子!$E74&amp;" ("&amp;一覧表男子!$H74&amp;")"</f>
        <v>　　 ()</v>
      </c>
      <c r="F52" s="87" t="str">
        <f>一覧表男子!$F74&amp;" "&amp;一覧表男子!$G74</f>
        <v xml:space="preserve"> </v>
      </c>
      <c r="G52" s="87" t="e">
        <f>一覧表男子!$K74&amp;" "&amp;一覧表男子!$J74</f>
        <v>#N/A</v>
      </c>
      <c r="H52" s="87" t="e">
        <f>一覧表男子!$N74&amp;" "&amp;一覧表男子!$M74</f>
        <v>#N/A</v>
      </c>
      <c r="I52" s="88" t="str">
        <f>[1]男子選手!$L60</f>
        <v>1</v>
      </c>
      <c r="J52" s="89" t="str">
        <f>[1]男子選手!$M60</f>
        <v>38</v>
      </c>
      <c r="L52" s="87">
        <v>50</v>
      </c>
      <c r="M52" s="87"/>
      <c r="N52" s="87"/>
      <c r="O52" s="87"/>
      <c r="P52" s="87" t="str">
        <f>一覧表女子!$D74&amp;"　　"&amp;一覧表女子!$E74&amp;" ("&amp;一覧表女子!$H74&amp;")"</f>
        <v>　　 ()</v>
      </c>
      <c r="Q52" s="87" t="str">
        <f>一覧表女子!$F74&amp;" "&amp;一覧表女子!$G74</f>
        <v xml:space="preserve"> </v>
      </c>
      <c r="R52" s="87" t="e">
        <f>一覧表女子!$K74&amp;" "&amp;一覧表女子!$J74</f>
        <v>#N/A</v>
      </c>
      <c r="S52" s="87" t="e">
        <f>一覧表女子!$N74&amp;" "&amp;一覧表女子!$M74</f>
        <v>#N/A</v>
      </c>
      <c r="T52" s="89" t="str">
        <f>[1]女子選手!$L60</f>
        <v>2</v>
      </c>
      <c r="U52" s="89" t="str">
        <f>[1]女子選手!$M60</f>
        <v>38</v>
      </c>
      <c r="X52" s="87" t="str">
        <f>一覧表男子!$D74&amp;"　　"&amp;一覧表男子!$E74</f>
        <v>　　</v>
      </c>
      <c r="Y52" s="87" t="str">
        <f>一覧表女子!$D74&amp;"　　"&amp;一覧表女子!$E74</f>
        <v>　　</v>
      </c>
    </row>
    <row r="53" spans="1:25">
      <c r="A53" s="87">
        <v>51</v>
      </c>
      <c r="B53" s="87"/>
      <c r="C53" s="87"/>
      <c r="D53" s="87"/>
      <c r="E53" s="87" t="str">
        <f>一覧表男子!$D75&amp;"　　"&amp;一覧表男子!$E75&amp;" ("&amp;一覧表男子!$H75&amp;")"</f>
        <v>　　 ()</v>
      </c>
      <c r="F53" s="87" t="str">
        <f>一覧表男子!$F75&amp;" "&amp;一覧表男子!$G75</f>
        <v xml:space="preserve"> </v>
      </c>
      <c r="G53" s="87" t="e">
        <f>一覧表男子!$K75&amp;" "&amp;一覧表男子!$J75</f>
        <v>#N/A</v>
      </c>
      <c r="H53" s="87" t="e">
        <f>一覧表男子!$N75&amp;" "&amp;一覧表男子!$M75</f>
        <v>#N/A</v>
      </c>
      <c r="I53" s="88" t="str">
        <f>[1]男子選手!$L61</f>
        <v>1</v>
      </c>
      <c r="J53" s="89" t="str">
        <f>[1]男子選手!$M61</f>
        <v>38</v>
      </c>
      <c r="L53" s="87">
        <v>51</v>
      </c>
      <c r="M53" s="87"/>
      <c r="N53" s="87"/>
      <c r="O53" s="87"/>
      <c r="P53" s="87" t="str">
        <f>一覧表女子!$D75&amp;"　　"&amp;一覧表女子!$E75&amp;" ("&amp;一覧表女子!$H75&amp;")"</f>
        <v>　　 ()</v>
      </c>
      <c r="Q53" s="87" t="str">
        <f>一覧表女子!$F75&amp;" "&amp;一覧表女子!$G75</f>
        <v xml:space="preserve"> </v>
      </c>
      <c r="R53" s="87" t="e">
        <f>一覧表女子!$K75&amp;" "&amp;一覧表女子!$J75</f>
        <v>#N/A</v>
      </c>
      <c r="S53" s="87" t="e">
        <f>一覧表女子!$N75&amp;" "&amp;一覧表女子!$M75</f>
        <v>#N/A</v>
      </c>
      <c r="T53" s="89" t="str">
        <f>[1]女子選手!$L61</f>
        <v>2</v>
      </c>
      <c r="U53" s="89" t="str">
        <f>[1]女子選手!$M61</f>
        <v>38</v>
      </c>
      <c r="X53" s="87" t="str">
        <f>一覧表男子!$D75&amp;"　　"&amp;一覧表男子!$E75</f>
        <v>　　</v>
      </c>
      <c r="Y53" s="87" t="str">
        <f>一覧表女子!$D75&amp;"　　"&amp;一覧表女子!$E75</f>
        <v>　　</v>
      </c>
    </row>
    <row r="54" spans="1:25">
      <c r="A54" s="87">
        <v>52</v>
      </c>
      <c r="B54" s="87"/>
      <c r="C54" s="87"/>
      <c r="D54" s="87"/>
      <c r="E54" s="87" t="str">
        <f>一覧表男子!$D76&amp;"　　"&amp;一覧表男子!$E76&amp;" ("&amp;一覧表男子!$H76&amp;")"</f>
        <v>　　 ()</v>
      </c>
      <c r="F54" s="87" t="str">
        <f>一覧表男子!$F76&amp;" "&amp;一覧表男子!$G76</f>
        <v xml:space="preserve"> </v>
      </c>
      <c r="G54" s="87" t="e">
        <f>一覧表男子!$K76&amp;" "&amp;一覧表男子!$J76</f>
        <v>#N/A</v>
      </c>
      <c r="H54" s="87" t="e">
        <f>一覧表男子!$N76&amp;" "&amp;一覧表男子!$M76</f>
        <v>#N/A</v>
      </c>
      <c r="I54" s="88" t="str">
        <f>[1]男子選手!$L62</f>
        <v>1</v>
      </c>
      <c r="J54" s="89" t="str">
        <f>[1]男子選手!$M62</f>
        <v>38</v>
      </c>
      <c r="L54" s="87">
        <v>52</v>
      </c>
      <c r="M54" s="87"/>
      <c r="N54" s="87"/>
      <c r="O54" s="87"/>
      <c r="P54" s="87" t="str">
        <f>一覧表女子!$D76&amp;"　　"&amp;一覧表女子!$E76&amp;" ("&amp;一覧表女子!$H76&amp;")"</f>
        <v>　　 ()</v>
      </c>
      <c r="Q54" s="87" t="str">
        <f>一覧表女子!$F76&amp;" "&amp;一覧表女子!$G76</f>
        <v xml:space="preserve"> </v>
      </c>
      <c r="R54" s="87" t="e">
        <f>一覧表女子!$K76&amp;" "&amp;一覧表女子!$J76</f>
        <v>#N/A</v>
      </c>
      <c r="S54" s="87" t="e">
        <f>一覧表女子!$N76&amp;" "&amp;一覧表女子!$M76</f>
        <v>#N/A</v>
      </c>
      <c r="T54" s="89" t="str">
        <f>[1]女子選手!$L62</f>
        <v>2</v>
      </c>
      <c r="U54" s="89" t="str">
        <f>[1]女子選手!$M62</f>
        <v>38</v>
      </c>
      <c r="X54" s="87" t="str">
        <f>一覧表男子!$D76&amp;"　　"&amp;一覧表男子!$E76</f>
        <v>　　</v>
      </c>
      <c r="Y54" s="87" t="str">
        <f>一覧表女子!$D76&amp;"　　"&amp;一覧表女子!$E76</f>
        <v>　　</v>
      </c>
    </row>
    <row r="55" spans="1:25">
      <c r="A55" s="87">
        <v>53</v>
      </c>
      <c r="B55" s="87"/>
      <c r="C55" s="87"/>
      <c r="D55" s="87"/>
      <c r="E55" s="87" t="str">
        <f>一覧表男子!$D77&amp;"　　"&amp;一覧表男子!$E77&amp;" ("&amp;一覧表男子!$H77&amp;")"</f>
        <v>　　 ()</v>
      </c>
      <c r="F55" s="87" t="str">
        <f>一覧表男子!$F77&amp;" "&amp;一覧表男子!$G77</f>
        <v xml:space="preserve"> </v>
      </c>
      <c r="G55" s="87" t="e">
        <f>一覧表男子!$K77&amp;" "&amp;一覧表男子!$J77</f>
        <v>#N/A</v>
      </c>
      <c r="H55" s="87" t="e">
        <f>一覧表男子!$N77&amp;" "&amp;一覧表男子!$M77</f>
        <v>#N/A</v>
      </c>
      <c r="I55" s="88" t="str">
        <f>[1]男子選手!$L63</f>
        <v>1</v>
      </c>
      <c r="J55" s="89" t="str">
        <f>[1]男子選手!$M63</f>
        <v>38</v>
      </c>
      <c r="L55" s="87">
        <v>53</v>
      </c>
      <c r="M55" s="87"/>
      <c r="N55" s="87"/>
      <c r="O55" s="87"/>
      <c r="P55" s="87" t="str">
        <f>一覧表女子!$D77&amp;"　　"&amp;一覧表女子!$E77&amp;" ("&amp;一覧表女子!$H77&amp;")"</f>
        <v>　　 ()</v>
      </c>
      <c r="Q55" s="87" t="str">
        <f>一覧表女子!$F77&amp;" "&amp;一覧表女子!$G77</f>
        <v xml:space="preserve"> </v>
      </c>
      <c r="R55" s="87" t="e">
        <f>一覧表女子!$K77&amp;" "&amp;一覧表女子!$J77</f>
        <v>#N/A</v>
      </c>
      <c r="S55" s="87" t="e">
        <f>一覧表女子!$N77&amp;" "&amp;一覧表女子!$M77</f>
        <v>#N/A</v>
      </c>
      <c r="T55" s="89" t="str">
        <f>[1]女子選手!$L63</f>
        <v>2</v>
      </c>
      <c r="U55" s="89" t="str">
        <f>[1]女子選手!$M63</f>
        <v>38</v>
      </c>
      <c r="X55" s="87" t="str">
        <f>一覧表男子!$D77&amp;"　　"&amp;一覧表男子!$E77</f>
        <v>　　</v>
      </c>
      <c r="Y55" s="87" t="str">
        <f>一覧表女子!$D77&amp;"　　"&amp;一覧表女子!$E77</f>
        <v>　　</v>
      </c>
    </row>
    <row r="56" spans="1:25">
      <c r="A56" s="87">
        <v>54</v>
      </c>
      <c r="B56" s="87"/>
      <c r="C56" s="87"/>
      <c r="D56" s="87"/>
      <c r="E56" s="87" t="str">
        <f>一覧表男子!$D78&amp;"　　"&amp;一覧表男子!$E78&amp;" ("&amp;一覧表男子!$H78&amp;")"</f>
        <v>　　 ()</v>
      </c>
      <c r="F56" s="87" t="str">
        <f>一覧表男子!$F78&amp;" "&amp;一覧表男子!$G78</f>
        <v xml:space="preserve"> </v>
      </c>
      <c r="G56" s="87" t="e">
        <f>一覧表男子!$K78&amp;" "&amp;一覧表男子!$J78</f>
        <v>#N/A</v>
      </c>
      <c r="H56" s="87" t="e">
        <f>一覧表男子!$N78&amp;" "&amp;一覧表男子!$M78</f>
        <v>#N/A</v>
      </c>
      <c r="I56" s="88" t="str">
        <f>[1]男子選手!$L64</f>
        <v>1</v>
      </c>
      <c r="J56" s="89" t="str">
        <f>[1]男子選手!$M64</f>
        <v>38</v>
      </c>
      <c r="L56" s="87">
        <v>54</v>
      </c>
      <c r="M56" s="87"/>
      <c r="N56" s="87"/>
      <c r="O56" s="87"/>
      <c r="P56" s="87" t="str">
        <f>一覧表女子!$D78&amp;"　　"&amp;一覧表女子!$E78&amp;" ("&amp;一覧表女子!$H78&amp;")"</f>
        <v>　　 ()</v>
      </c>
      <c r="Q56" s="87" t="str">
        <f>一覧表女子!$F78&amp;" "&amp;一覧表女子!$G78</f>
        <v xml:space="preserve"> </v>
      </c>
      <c r="R56" s="87" t="e">
        <f>一覧表女子!$K78&amp;" "&amp;一覧表女子!$J78</f>
        <v>#N/A</v>
      </c>
      <c r="S56" s="87" t="e">
        <f>一覧表女子!$N78&amp;" "&amp;一覧表女子!$M78</f>
        <v>#N/A</v>
      </c>
      <c r="T56" s="89" t="str">
        <f>[1]女子選手!$L64</f>
        <v>2</v>
      </c>
      <c r="U56" s="89" t="str">
        <f>[1]女子選手!$M64</f>
        <v>38</v>
      </c>
      <c r="X56" s="87" t="str">
        <f>一覧表男子!$D78&amp;"　　"&amp;一覧表男子!$E78</f>
        <v>　　</v>
      </c>
      <c r="Y56" s="87" t="str">
        <f>一覧表女子!$D78&amp;"　　"&amp;一覧表女子!$E78</f>
        <v>　　</v>
      </c>
    </row>
    <row r="57" spans="1:25">
      <c r="A57" s="87">
        <v>55</v>
      </c>
      <c r="B57" s="87"/>
      <c r="C57" s="87"/>
      <c r="D57" s="87"/>
      <c r="E57" s="87" t="str">
        <f>一覧表男子!$D79&amp;"　　"&amp;一覧表男子!$E79&amp;" ("&amp;一覧表男子!$H79&amp;")"</f>
        <v>　　 ()</v>
      </c>
      <c r="F57" s="87" t="str">
        <f>一覧表男子!$F79&amp;" "&amp;一覧表男子!$G79</f>
        <v xml:space="preserve"> </v>
      </c>
      <c r="G57" s="87" t="e">
        <f>一覧表男子!$K79&amp;" "&amp;一覧表男子!$J79</f>
        <v>#N/A</v>
      </c>
      <c r="H57" s="87" t="e">
        <f>一覧表男子!$N79&amp;" "&amp;一覧表男子!$M79</f>
        <v>#N/A</v>
      </c>
      <c r="I57" s="88" t="str">
        <f>[1]男子選手!$L65</f>
        <v>1</v>
      </c>
      <c r="J57" s="89" t="str">
        <f>[1]男子選手!$M65</f>
        <v>38</v>
      </c>
      <c r="L57" s="87">
        <v>55</v>
      </c>
      <c r="M57" s="87"/>
      <c r="N57" s="87"/>
      <c r="O57" s="87"/>
      <c r="P57" s="87" t="str">
        <f>一覧表女子!$D79&amp;"　　"&amp;一覧表女子!$E79&amp;" ("&amp;一覧表女子!$H79&amp;")"</f>
        <v>　　 ()</v>
      </c>
      <c r="Q57" s="87" t="str">
        <f>一覧表女子!$F79&amp;" "&amp;一覧表女子!$G79</f>
        <v xml:space="preserve"> </v>
      </c>
      <c r="R57" s="87" t="e">
        <f>一覧表女子!$K79&amp;" "&amp;一覧表女子!$J79</f>
        <v>#N/A</v>
      </c>
      <c r="S57" s="87" t="e">
        <f>一覧表女子!$N79&amp;" "&amp;一覧表女子!$M79</f>
        <v>#N/A</v>
      </c>
      <c r="T57" s="89" t="str">
        <f>[1]女子選手!$L65</f>
        <v>2</v>
      </c>
      <c r="U57" s="89" t="str">
        <f>[1]女子選手!$M65</f>
        <v>38</v>
      </c>
      <c r="X57" s="87" t="str">
        <f>一覧表男子!$D79&amp;"　　"&amp;一覧表男子!$E79</f>
        <v>　　</v>
      </c>
      <c r="Y57" s="87" t="str">
        <f>一覧表女子!$D79&amp;"　　"&amp;一覧表女子!$E79</f>
        <v>　　</v>
      </c>
    </row>
    <row r="58" spans="1:25">
      <c r="A58" s="87">
        <v>56</v>
      </c>
      <c r="B58" s="87"/>
      <c r="C58" s="87"/>
      <c r="D58" s="87"/>
      <c r="E58" s="87" t="str">
        <f>一覧表男子!$D80&amp;"　　"&amp;一覧表男子!$E80&amp;" ("&amp;一覧表男子!$H80&amp;")"</f>
        <v>　　 ()</v>
      </c>
      <c r="F58" s="87" t="str">
        <f>一覧表男子!$F80&amp;" "&amp;一覧表男子!$G80</f>
        <v xml:space="preserve"> </v>
      </c>
      <c r="G58" s="87" t="e">
        <f>一覧表男子!$K80&amp;" "&amp;一覧表男子!$J80</f>
        <v>#N/A</v>
      </c>
      <c r="H58" s="87" t="e">
        <f>一覧表男子!$N80&amp;" "&amp;一覧表男子!$M80</f>
        <v>#N/A</v>
      </c>
      <c r="I58" s="88" t="str">
        <f>[1]男子選手!$L66</f>
        <v>1</v>
      </c>
      <c r="J58" s="89" t="str">
        <f>[1]男子選手!$M66</f>
        <v>38</v>
      </c>
      <c r="L58" s="87">
        <v>56</v>
      </c>
      <c r="M58" s="87"/>
      <c r="N58" s="87"/>
      <c r="O58" s="87"/>
      <c r="P58" s="87" t="str">
        <f>一覧表女子!$D80&amp;"　　"&amp;一覧表女子!$E80&amp;" ("&amp;一覧表女子!$H80&amp;")"</f>
        <v>　　 ()</v>
      </c>
      <c r="Q58" s="87" t="str">
        <f>一覧表女子!$F80&amp;" "&amp;一覧表女子!$G80</f>
        <v xml:space="preserve"> </v>
      </c>
      <c r="R58" s="87" t="e">
        <f>一覧表女子!$K80&amp;" "&amp;一覧表女子!$J80</f>
        <v>#N/A</v>
      </c>
      <c r="S58" s="87" t="e">
        <f>一覧表女子!$N80&amp;" "&amp;一覧表女子!$M80</f>
        <v>#N/A</v>
      </c>
      <c r="T58" s="89" t="str">
        <f>[1]女子選手!$L66</f>
        <v>2</v>
      </c>
      <c r="U58" s="89" t="str">
        <f>[1]女子選手!$M66</f>
        <v>38</v>
      </c>
      <c r="X58" s="87" t="str">
        <f>一覧表男子!$D80&amp;"　　"&amp;一覧表男子!$E80</f>
        <v>　　</v>
      </c>
      <c r="Y58" s="87" t="str">
        <f>一覧表女子!$D80&amp;"　　"&amp;一覧表女子!$E80</f>
        <v>　　</v>
      </c>
    </row>
    <row r="59" spans="1:25">
      <c r="A59" s="87">
        <v>57</v>
      </c>
      <c r="B59" s="87"/>
      <c r="C59" s="87"/>
      <c r="D59" s="87"/>
      <c r="E59" s="87" t="str">
        <f>一覧表男子!$D81&amp;"　　"&amp;一覧表男子!$E81&amp;" ("&amp;一覧表男子!$H81&amp;")"</f>
        <v>　　 ()</v>
      </c>
      <c r="F59" s="87" t="str">
        <f>一覧表男子!$F81&amp;" "&amp;一覧表男子!$G81</f>
        <v xml:space="preserve"> </v>
      </c>
      <c r="G59" s="87" t="e">
        <f>一覧表男子!$K81&amp;" "&amp;一覧表男子!$J81</f>
        <v>#N/A</v>
      </c>
      <c r="H59" s="87" t="e">
        <f>一覧表男子!$N81&amp;" "&amp;一覧表男子!$M81</f>
        <v>#N/A</v>
      </c>
      <c r="I59" s="88" t="str">
        <f>[1]男子選手!$L67</f>
        <v>1</v>
      </c>
      <c r="J59" s="89" t="str">
        <f>[1]男子選手!$M67</f>
        <v>38</v>
      </c>
      <c r="L59" s="87">
        <v>57</v>
      </c>
      <c r="M59" s="87"/>
      <c r="N59" s="87"/>
      <c r="O59" s="87"/>
      <c r="P59" s="87" t="str">
        <f>一覧表女子!$D81&amp;"　　"&amp;一覧表女子!$E81&amp;" ("&amp;一覧表女子!$H81&amp;")"</f>
        <v>　　 ()</v>
      </c>
      <c r="Q59" s="87" t="str">
        <f>一覧表女子!$F81&amp;" "&amp;一覧表女子!$G81</f>
        <v xml:space="preserve"> </v>
      </c>
      <c r="R59" s="87" t="e">
        <f>一覧表女子!$K81&amp;" "&amp;一覧表女子!$J81</f>
        <v>#N/A</v>
      </c>
      <c r="S59" s="87" t="e">
        <f>一覧表女子!$N81&amp;" "&amp;一覧表女子!$M81</f>
        <v>#N/A</v>
      </c>
      <c r="T59" s="89" t="str">
        <f>[1]女子選手!$L67</f>
        <v>2</v>
      </c>
      <c r="U59" s="89" t="str">
        <f>[1]女子選手!$M67</f>
        <v>38</v>
      </c>
      <c r="X59" s="87" t="str">
        <f>一覧表男子!$D81&amp;"　　"&amp;一覧表男子!$E81</f>
        <v>　　</v>
      </c>
      <c r="Y59" s="87" t="str">
        <f>一覧表女子!$D81&amp;"　　"&amp;一覧表女子!$E81</f>
        <v>　　</v>
      </c>
    </row>
    <row r="60" spans="1:25">
      <c r="A60" s="87">
        <v>58</v>
      </c>
      <c r="B60" s="87"/>
      <c r="C60" s="87"/>
      <c r="D60" s="87"/>
      <c r="E60" s="87" t="str">
        <f>一覧表男子!$D82&amp;"　　"&amp;一覧表男子!$E82&amp;" ("&amp;一覧表男子!$H82&amp;")"</f>
        <v>　　 ()</v>
      </c>
      <c r="F60" s="87" t="str">
        <f>一覧表男子!$F82&amp;" "&amp;一覧表男子!$G82</f>
        <v xml:space="preserve"> </v>
      </c>
      <c r="G60" s="87" t="e">
        <f>一覧表男子!$K82&amp;" "&amp;一覧表男子!$J82</f>
        <v>#N/A</v>
      </c>
      <c r="H60" s="87" t="e">
        <f>一覧表男子!$N82&amp;" "&amp;一覧表男子!$M82</f>
        <v>#N/A</v>
      </c>
      <c r="I60" s="88" t="str">
        <f>[1]男子選手!$L68</f>
        <v>1</v>
      </c>
      <c r="J60" s="89" t="str">
        <f>[1]男子選手!$M68</f>
        <v>38</v>
      </c>
      <c r="L60" s="87">
        <v>58</v>
      </c>
      <c r="M60" s="87"/>
      <c r="N60" s="87"/>
      <c r="O60" s="87"/>
      <c r="P60" s="87" t="str">
        <f>一覧表女子!$D82&amp;"　　"&amp;一覧表女子!$E82&amp;" ("&amp;一覧表女子!$H82&amp;")"</f>
        <v>　　 ()</v>
      </c>
      <c r="Q60" s="87" t="str">
        <f>一覧表女子!$F82&amp;" "&amp;一覧表女子!$G82</f>
        <v xml:space="preserve"> </v>
      </c>
      <c r="R60" s="87" t="e">
        <f>一覧表女子!$K82&amp;" "&amp;一覧表女子!$J82</f>
        <v>#N/A</v>
      </c>
      <c r="S60" s="87" t="e">
        <f>一覧表女子!$N82&amp;" "&amp;一覧表女子!$M82</f>
        <v>#N/A</v>
      </c>
      <c r="T60" s="89" t="str">
        <f>[1]女子選手!$L68</f>
        <v>2</v>
      </c>
      <c r="U60" s="89" t="str">
        <f>[1]女子選手!$M68</f>
        <v>38</v>
      </c>
      <c r="X60" s="87" t="str">
        <f>一覧表男子!$D82&amp;"　　"&amp;一覧表男子!$E82</f>
        <v>　　</v>
      </c>
      <c r="Y60" s="87" t="str">
        <f>一覧表女子!$D82&amp;"　　"&amp;一覧表女子!$E82</f>
        <v>　　</v>
      </c>
    </row>
    <row r="61" spans="1:25">
      <c r="A61" s="87">
        <v>59</v>
      </c>
      <c r="B61" s="87"/>
      <c r="C61" s="87"/>
      <c r="D61" s="87"/>
      <c r="E61" s="87" t="str">
        <f>一覧表男子!$D83&amp;"　　"&amp;一覧表男子!$E83&amp;" ("&amp;一覧表男子!$H83&amp;")"</f>
        <v>　　 ()</v>
      </c>
      <c r="F61" s="87" t="str">
        <f>一覧表男子!$F83&amp;" "&amp;一覧表男子!$G83</f>
        <v xml:space="preserve"> </v>
      </c>
      <c r="G61" s="87" t="e">
        <f>一覧表男子!$K83&amp;" "&amp;一覧表男子!$J83</f>
        <v>#N/A</v>
      </c>
      <c r="H61" s="87" t="e">
        <f>一覧表男子!$N83&amp;" "&amp;一覧表男子!$M83</f>
        <v>#N/A</v>
      </c>
      <c r="I61" s="88" t="str">
        <f>[1]男子選手!$L69</f>
        <v>1</v>
      </c>
      <c r="J61" s="89" t="str">
        <f>[1]男子選手!$M69</f>
        <v>38</v>
      </c>
      <c r="L61" s="87">
        <v>59</v>
      </c>
      <c r="M61" s="87"/>
      <c r="N61" s="87"/>
      <c r="O61" s="87"/>
      <c r="P61" s="87" t="str">
        <f>一覧表女子!$D83&amp;"　　"&amp;一覧表女子!$E83&amp;" ("&amp;一覧表女子!$H83&amp;")"</f>
        <v>　　 ()</v>
      </c>
      <c r="Q61" s="87" t="str">
        <f>一覧表女子!$F83&amp;" "&amp;一覧表女子!$G83</f>
        <v xml:space="preserve"> </v>
      </c>
      <c r="R61" s="87" t="e">
        <f>一覧表女子!$K83&amp;" "&amp;一覧表女子!$J83</f>
        <v>#N/A</v>
      </c>
      <c r="S61" s="87" t="e">
        <f>一覧表女子!$N83&amp;" "&amp;一覧表女子!$M83</f>
        <v>#N/A</v>
      </c>
      <c r="T61" s="89" t="str">
        <f>[1]女子選手!$L69</f>
        <v>2</v>
      </c>
      <c r="U61" s="89" t="str">
        <f>[1]女子選手!$M69</f>
        <v>38</v>
      </c>
      <c r="X61" s="87" t="str">
        <f>一覧表男子!$D83&amp;"　　"&amp;一覧表男子!$E83</f>
        <v>　　</v>
      </c>
      <c r="Y61" s="87" t="str">
        <f>一覧表女子!$D83&amp;"　　"&amp;一覧表女子!$E83</f>
        <v>　　</v>
      </c>
    </row>
    <row r="62" spans="1:25">
      <c r="A62" s="87">
        <v>60</v>
      </c>
      <c r="B62" s="87"/>
      <c r="C62" s="87"/>
      <c r="D62" s="87"/>
      <c r="E62" s="87" t="str">
        <f>一覧表男子!$D84&amp;"　　"&amp;一覧表男子!$E84&amp;" ("&amp;一覧表男子!$H84&amp;")"</f>
        <v>　　 ()</v>
      </c>
      <c r="F62" s="87" t="str">
        <f>一覧表男子!$F84&amp;" "&amp;一覧表男子!$G84</f>
        <v xml:space="preserve"> </v>
      </c>
      <c r="G62" s="87" t="e">
        <f>一覧表男子!$K84&amp;" "&amp;一覧表男子!$J84</f>
        <v>#N/A</v>
      </c>
      <c r="H62" s="87" t="e">
        <f>一覧表男子!$N84&amp;" "&amp;一覧表男子!$M84</f>
        <v>#N/A</v>
      </c>
      <c r="I62" s="88" t="str">
        <f>[1]男子選手!$L70</f>
        <v>1</v>
      </c>
      <c r="J62" s="89" t="str">
        <f>[1]男子選手!$M70</f>
        <v>38</v>
      </c>
      <c r="L62" s="87">
        <v>60</v>
      </c>
      <c r="M62" s="87"/>
      <c r="N62" s="87"/>
      <c r="O62" s="87"/>
      <c r="P62" s="87" t="str">
        <f>一覧表女子!$D84&amp;"　　"&amp;一覧表女子!$E84&amp;" ("&amp;一覧表女子!$H84&amp;")"</f>
        <v>　　 ()</v>
      </c>
      <c r="Q62" s="87" t="str">
        <f>一覧表女子!$F84&amp;" "&amp;一覧表女子!$G84</f>
        <v xml:space="preserve"> </v>
      </c>
      <c r="R62" s="87" t="e">
        <f>一覧表女子!$K84&amp;" "&amp;一覧表女子!$J84</f>
        <v>#N/A</v>
      </c>
      <c r="S62" s="87" t="e">
        <f>一覧表女子!$N84&amp;" "&amp;一覧表女子!$M84</f>
        <v>#N/A</v>
      </c>
      <c r="T62" s="89" t="str">
        <f>[1]女子選手!$L70</f>
        <v>2</v>
      </c>
      <c r="U62" s="89" t="str">
        <f>[1]女子選手!$M70</f>
        <v>38</v>
      </c>
      <c r="X62" s="87" t="str">
        <f>一覧表男子!$D84&amp;"　　"&amp;一覧表男子!$E84</f>
        <v>　　</v>
      </c>
      <c r="Y62" s="87" t="str">
        <f>一覧表女子!$D84&amp;"　　"&amp;一覧表女子!$E84</f>
        <v>　　</v>
      </c>
    </row>
    <row r="63" spans="1:25">
      <c r="I63" s="82"/>
      <c r="J63" s="83"/>
      <c r="T63" s="83"/>
      <c r="U63" s="83"/>
    </row>
    <row r="64" spans="1:25">
      <c r="I64" s="82"/>
      <c r="J64" s="83"/>
      <c r="T64" s="83"/>
      <c r="U64" s="83"/>
    </row>
    <row r="65" spans="9:21">
      <c r="I65" s="82"/>
      <c r="J65" s="83"/>
      <c r="T65" s="83"/>
      <c r="U65" s="83"/>
    </row>
    <row r="66" spans="9:21">
      <c r="I66" s="82"/>
      <c r="J66" s="83"/>
      <c r="T66" s="83"/>
      <c r="U66" s="83"/>
    </row>
    <row r="67" spans="9:21">
      <c r="I67" s="82"/>
      <c r="J67" s="83"/>
      <c r="T67" s="83"/>
      <c r="U67" s="83"/>
    </row>
    <row r="68" spans="9:21">
      <c r="I68" s="82"/>
      <c r="J68" s="83"/>
      <c r="T68" s="83"/>
      <c r="U68" s="83"/>
    </row>
    <row r="69" spans="9:21">
      <c r="I69" s="82"/>
      <c r="J69" s="83"/>
      <c r="T69" s="83"/>
      <c r="U69" s="83"/>
    </row>
    <row r="70" spans="9:21">
      <c r="I70" s="82"/>
      <c r="J70" s="83"/>
      <c r="T70" s="83"/>
      <c r="U70" s="83"/>
    </row>
    <row r="71" spans="9:21">
      <c r="I71" s="82"/>
      <c r="J71" s="83"/>
      <c r="T71" s="83"/>
      <c r="U71" s="83"/>
    </row>
    <row r="72" spans="9:21">
      <c r="I72" s="82"/>
      <c r="J72" s="83"/>
      <c r="T72" s="83"/>
      <c r="U72" s="83"/>
    </row>
    <row r="73" spans="9:21">
      <c r="I73" s="82"/>
      <c r="J73" s="83"/>
      <c r="T73" s="83"/>
      <c r="U73" s="83"/>
    </row>
    <row r="74" spans="9:21">
      <c r="I74" s="82"/>
      <c r="J74" s="83"/>
      <c r="T74" s="83"/>
      <c r="U74" s="83"/>
    </row>
    <row r="75" spans="9:21">
      <c r="I75" s="82"/>
      <c r="J75" s="83"/>
      <c r="T75" s="83"/>
      <c r="U75" s="83"/>
    </row>
    <row r="76" spans="9:21">
      <c r="I76" s="82"/>
      <c r="J76" s="83"/>
      <c r="T76" s="83"/>
      <c r="U76" s="83"/>
    </row>
    <row r="77" spans="9:21">
      <c r="I77" s="82"/>
      <c r="J77" s="83"/>
      <c r="T77" s="83"/>
      <c r="U77" s="83"/>
    </row>
    <row r="78" spans="9:21">
      <c r="I78" s="82"/>
      <c r="J78" s="83"/>
      <c r="T78" s="83"/>
      <c r="U78" s="83"/>
    </row>
    <row r="79" spans="9:21">
      <c r="I79" s="82"/>
      <c r="J79" s="83"/>
      <c r="T79" s="83"/>
      <c r="U79" s="83"/>
    </row>
    <row r="80" spans="9:21">
      <c r="I80" s="82"/>
      <c r="J80" s="83"/>
      <c r="T80" s="83"/>
      <c r="U80" s="83"/>
    </row>
    <row r="81" spans="9:21">
      <c r="I81" s="82"/>
      <c r="J81" s="83"/>
      <c r="T81" s="83"/>
      <c r="U81" s="83"/>
    </row>
    <row r="82" spans="9:21">
      <c r="I82" s="82"/>
      <c r="J82" s="83"/>
      <c r="T82" s="83"/>
      <c r="U82" s="83"/>
    </row>
  </sheetData>
  <sheetProtection algorithmName="SHA-512" hashValue="FKMsA267v2QDx4dCfiVAtLaD2tVrzaCWTgDamIleQsLjs1xW2mJhmhmd6PSIo9MxIGS2r6+psabxJZS2xk29wA==" saltValue="6B0uSwiR/UeU5+GWfhWvww==" spinCount="100000" sheet="1" objects="1" scenarios="1" selectLockedCells="1" selectUnlockedCells="1"/>
  <mergeCells count="3">
    <mergeCell ref="A1:J1"/>
    <mergeCell ref="L1:U1"/>
    <mergeCell ref="X1:Y2"/>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D2" sqref="D2"/>
    </sheetView>
  </sheetViews>
  <sheetFormatPr defaultRowHeight="12.55"/>
  <cols>
    <col min="2" max="2" width="11.44140625" style="235" customWidth="1"/>
    <col min="3" max="3" width="11.6640625" customWidth="1"/>
    <col min="4" max="4" width="17.109375" style="235" customWidth="1"/>
    <col min="5" max="5" width="14.6640625" customWidth="1"/>
    <col min="6" max="6" width="47.77734375" customWidth="1"/>
  </cols>
  <sheetData>
    <row r="1" spans="1:6">
      <c r="A1" s="108" t="s">
        <v>0</v>
      </c>
      <c r="B1" s="110" t="s">
        <v>66</v>
      </c>
      <c r="C1" s="110" t="s">
        <v>42</v>
      </c>
      <c r="D1" s="110" t="s">
        <v>67</v>
      </c>
      <c r="F1" s="234" t="s">
        <v>71</v>
      </c>
    </row>
    <row r="2" spans="1:6">
      <c r="A2" s="211">
        <v>1</v>
      </c>
      <c r="B2" s="110" t="s">
        <v>81</v>
      </c>
      <c r="C2" s="212" t="s">
        <v>82</v>
      </c>
      <c r="D2" s="110" t="s">
        <v>104</v>
      </c>
      <c r="F2" s="234" t="s">
        <v>163</v>
      </c>
    </row>
    <row r="3" spans="1:6">
      <c r="A3" s="108">
        <v>2</v>
      </c>
      <c r="B3" s="110" t="s">
        <v>83</v>
      </c>
      <c r="C3" s="212" t="s">
        <v>84</v>
      </c>
      <c r="D3" s="110"/>
    </row>
    <row r="4" spans="1:6">
      <c r="A4" s="108">
        <v>3</v>
      </c>
      <c r="B4" s="110" t="s">
        <v>85</v>
      </c>
      <c r="C4" s="213" t="s">
        <v>86</v>
      </c>
      <c r="D4" s="236"/>
    </row>
    <row r="5" spans="1:6">
      <c r="A5" s="108">
        <v>4</v>
      </c>
      <c r="B5" s="110" t="s">
        <v>23</v>
      </c>
      <c r="C5" s="212" t="s">
        <v>87</v>
      </c>
    </row>
    <row r="6" spans="1:6">
      <c r="A6" s="108">
        <v>5</v>
      </c>
      <c r="B6" s="110" t="s">
        <v>19</v>
      </c>
      <c r="C6" s="212" t="s">
        <v>88</v>
      </c>
      <c r="D6" s="236"/>
    </row>
    <row r="7" spans="1:6">
      <c r="A7" s="108">
        <v>6</v>
      </c>
      <c r="B7" s="110" t="s">
        <v>20</v>
      </c>
      <c r="C7" s="213" t="s">
        <v>89</v>
      </c>
      <c r="D7" s="236"/>
    </row>
    <row r="8" spans="1:6">
      <c r="A8" s="99"/>
      <c r="B8" s="110" t="s">
        <v>24</v>
      </c>
      <c r="C8" s="213" t="s">
        <v>90</v>
      </c>
      <c r="D8" s="236"/>
    </row>
    <row r="9" spans="1:6">
      <c r="A9" s="99"/>
      <c r="B9" s="110" t="s">
        <v>25</v>
      </c>
      <c r="C9" s="260" t="s">
        <v>91</v>
      </c>
      <c r="D9" s="236"/>
    </row>
    <row r="10" spans="1:6">
      <c r="A10" s="99"/>
      <c r="B10" s="110" t="s">
        <v>92</v>
      </c>
      <c r="C10" s="260" t="s">
        <v>93</v>
      </c>
      <c r="D10" s="236"/>
    </row>
    <row r="11" spans="1:6">
      <c r="B11" s="259" t="s">
        <v>94</v>
      </c>
      <c r="C11" s="234" t="s">
        <v>95</v>
      </c>
    </row>
    <row r="12" spans="1:6">
      <c r="B12" s="259" t="s">
        <v>96</v>
      </c>
      <c r="C12" s="234" t="s">
        <v>97</v>
      </c>
    </row>
    <row r="13" spans="1:6">
      <c r="B13" s="259" t="s">
        <v>98</v>
      </c>
      <c r="C13" s="234" t="s">
        <v>99</v>
      </c>
    </row>
    <row r="14" spans="1:6">
      <c r="B14" s="259" t="s">
        <v>100</v>
      </c>
      <c r="C14" s="234" t="s">
        <v>101</v>
      </c>
    </row>
    <row r="15" spans="1:6">
      <c r="B15" s="259" t="s">
        <v>102</v>
      </c>
      <c r="C15" s="234" t="s">
        <v>103</v>
      </c>
    </row>
    <row r="16" spans="1:6">
      <c r="B16" s="259" t="s">
        <v>105</v>
      </c>
      <c r="C16" s="261" t="s">
        <v>106</v>
      </c>
    </row>
  </sheetData>
  <sheetProtection algorithmName="SHA-512" hashValue="v9QSvRqkcJQK3+shc59CbHRy/+wvM6BzjU37vs8cC9PYYa3UxjIGoVt/x5sO+XXj7UaWW/lE/np8k+4H228INw==" saltValue="Z5dug93g/P6520UZbW9eNQ==" spinCount="100000" sheet="1" objects="1" scenarios="1"/>
  <phoneticPr fontId="4"/>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一覧表男子</vt:lpstr>
      <vt:lpstr>一覧表女子</vt:lpstr>
      <vt:lpstr>リレー一覧</vt:lpstr>
      <vt:lpstr>sensyu(編集＆削除禁止)</vt:lpstr>
      <vt:lpstr>マスターデータ</vt:lpstr>
      <vt:lpstr>一覧表女子!Print_Area</vt:lpstr>
      <vt:lpstr>一覧表男子!Print_Area</vt:lpstr>
      <vt:lpstr>一覧表女子!Print_Titles</vt:lpstr>
      <vt:lpstr>一覧表男子!Print_Titles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花山光利</dc:creator>
  <cp:lastModifiedBy>user</cp:lastModifiedBy>
  <cp:lastPrinted>2021-09-25T06:30:58Z</cp:lastPrinted>
  <dcterms:created xsi:type="dcterms:W3CDTF">2006-04-12T05:12:10Z</dcterms:created>
  <dcterms:modified xsi:type="dcterms:W3CDTF">2021-09-25T06:31:27Z</dcterms:modified>
</cp:coreProperties>
</file>