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JAAFehime_HP/ehimerikujyo/01_taikai/2026taikai/20260523kencyuk/"/>
    </mc:Choice>
  </mc:AlternateContent>
  <xr:revisionPtr revIDLastSave="4" documentId="13_ncr:1_{409B6EE9-0872-4599-90AC-5EE30C9A59E5}" xr6:coauthVersionLast="47" xr6:coauthVersionMax="47" xr10:uidLastSave="{F79825DD-0053-4BF7-8419-CBD1294ED7EF}"/>
  <bookViews>
    <workbookView xWindow="-108" yWindow="-108" windowWidth="23256" windowHeight="12456" tabRatio="865" firstSheet="1" activeTab="3" xr2:uid="{43B799BF-56C9-4846-8FDA-EF69E0ED2792}"/>
  </bookViews>
  <sheets>
    <sheet name="【HP掲載時は非表示】競技会情報" sheetId="4" state="hidden" r:id="rId1"/>
    <sheet name="入力注意事項" sheetId="9" r:id="rId2"/>
    <sheet name="所属コード" sheetId="5" r:id="rId3"/>
    <sheet name="⑴団体情報登録" sheetId="3" r:id="rId4"/>
    <sheet name="⑵一覧表男子" sheetId="1" r:id="rId5"/>
    <sheet name="⑶一覧表女子" sheetId="10" r:id="rId6"/>
    <sheet name="⑷リレーエントリー" sheetId="8" r:id="rId7"/>
  </sheets>
  <definedNames>
    <definedName name="_xlnm._FilterDatabase" localSheetId="2" hidden="1">所属コード!$D$2:$I$2</definedName>
    <definedName name="moto" localSheetId="6">#REF!</definedName>
    <definedName name="moto">#REF!</definedName>
    <definedName name="_xlnm.Print_Area" localSheetId="3">⑴団体情報登録!$A$1:$O$26</definedName>
    <definedName name="_xlnm.Print_Area" localSheetId="4">⑵一覧表男子!$A$1:$X$104</definedName>
    <definedName name="_xlnm.Print_Area" localSheetId="5">⑶一覧表女子!$A$1:$X$104</definedName>
    <definedName name="syumoku">#REF!</definedName>
    <definedName name="加盟校" localSheetId="6">#REF!</definedName>
    <definedName name="加盟校">#REF!</definedName>
    <definedName name="加盟校2" localSheetId="6">#REF!</definedName>
    <definedName name="加盟校2">#REF!</definedName>
    <definedName name="高校名" localSheetId="6">#REF!</definedName>
    <definedName name="高校名">#REF!</definedName>
    <definedName name="四国大会" localSheetId="6">#REF!</definedName>
    <definedName name="四国大会" localSheetId="2">#REF!</definedName>
    <definedName name="四国大会">#REF!</definedName>
    <definedName name="種目範囲女子" localSheetId="6">#REF!</definedName>
    <definedName name="種目範囲女子">#REF!</definedName>
    <definedName name="種目範囲男子" localSheetId="6">#REF!</definedName>
    <definedName name="種目範囲男子">#REF!</definedName>
    <definedName name="女継新" localSheetId="6">#REF!</definedName>
    <definedName name="女継新">#REF!</definedName>
    <definedName name="女追加" localSheetId="6">#REF!</definedName>
    <definedName name="女追加">#REF!</definedName>
    <definedName name="男継新" localSheetId="6">#REF!</definedName>
    <definedName name="男継新">#REF!</definedName>
    <definedName name="男追加" localSheetId="6">#REF!</definedName>
    <definedName name="男追加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" l="1"/>
  <c r="L5" i="3"/>
  <c r="L9" i="3"/>
  <c r="L7" i="3"/>
  <c r="L6" i="3"/>
  <c r="L8" i="3"/>
  <c r="L10" i="3"/>
  <c r="L12" i="3"/>
  <c r="L13" i="3"/>
  <c r="I9" i="3"/>
  <c r="Z5" i="10"/>
  <c r="Z6" i="10"/>
  <c r="Z7" i="10"/>
  <c r="Z8" i="10"/>
  <c r="Z9" i="10"/>
  <c r="Z10" i="10"/>
  <c r="Z3" i="10"/>
  <c r="AA5" i="10"/>
  <c r="AA6" i="10"/>
  <c r="AA7" i="10"/>
  <c r="AA8" i="10"/>
  <c r="AA9" i="10"/>
  <c r="AA10" i="10"/>
  <c r="AA3" i="10"/>
  <c r="AB5" i="10"/>
  <c r="AB6" i="10"/>
  <c r="AB7" i="10"/>
  <c r="AB8" i="10"/>
  <c r="AB9" i="10"/>
  <c r="AB10" i="10"/>
  <c r="AB3" i="10"/>
  <c r="AC5" i="10"/>
  <c r="AC6" i="10"/>
  <c r="AC7" i="10"/>
  <c r="AC8" i="10"/>
  <c r="AC9" i="10"/>
  <c r="AC10" i="10"/>
  <c r="AC3" i="10"/>
  <c r="S104" i="10"/>
  <c r="P104" i="10"/>
  <c r="M104" i="10"/>
  <c r="S103" i="10"/>
  <c r="P103" i="10"/>
  <c r="M103" i="10"/>
  <c r="S102" i="10"/>
  <c r="P102" i="10"/>
  <c r="M102" i="10"/>
  <c r="S101" i="10"/>
  <c r="P101" i="10"/>
  <c r="M101" i="10"/>
  <c r="S100" i="10"/>
  <c r="P100" i="10"/>
  <c r="M100" i="10"/>
  <c r="S99" i="10"/>
  <c r="P99" i="10"/>
  <c r="M99" i="10"/>
  <c r="S98" i="10"/>
  <c r="P98" i="10"/>
  <c r="M98" i="10"/>
  <c r="S97" i="10"/>
  <c r="P97" i="10"/>
  <c r="M97" i="10"/>
  <c r="S96" i="10"/>
  <c r="P96" i="10"/>
  <c r="M96" i="10"/>
  <c r="S95" i="10"/>
  <c r="P95" i="10"/>
  <c r="M95" i="10"/>
  <c r="S94" i="10"/>
  <c r="P94" i="10"/>
  <c r="M94" i="10"/>
  <c r="S93" i="10"/>
  <c r="P93" i="10"/>
  <c r="M93" i="10"/>
  <c r="S92" i="10"/>
  <c r="P92" i="10"/>
  <c r="M92" i="10"/>
  <c r="S91" i="10"/>
  <c r="P91" i="10"/>
  <c r="M91" i="10"/>
  <c r="S90" i="10"/>
  <c r="P90" i="10"/>
  <c r="M90" i="10"/>
  <c r="S89" i="10"/>
  <c r="P89" i="10"/>
  <c r="M89" i="10"/>
  <c r="S88" i="10"/>
  <c r="P88" i="10"/>
  <c r="M88" i="10"/>
  <c r="S87" i="10"/>
  <c r="P87" i="10"/>
  <c r="M87" i="10"/>
  <c r="S86" i="10"/>
  <c r="P86" i="10"/>
  <c r="M86" i="10"/>
  <c r="S85" i="10"/>
  <c r="P85" i="10"/>
  <c r="M85" i="10"/>
  <c r="S84" i="10"/>
  <c r="P84" i="10"/>
  <c r="M84" i="10"/>
  <c r="S83" i="10"/>
  <c r="P83" i="10"/>
  <c r="M83" i="10"/>
  <c r="S82" i="10"/>
  <c r="P82" i="10"/>
  <c r="M82" i="10"/>
  <c r="S81" i="10"/>
  <c r="P81" i="10"/>
  <c r="M81" i="10"/>
  <c r="S80" i="10"/>
  <c r="P80" i="10"/>
  <c r="M80" i="10"/>
  <c r="S79" i="10"/>
  <c r="P79" i="10"/>
  <c r="M79" i="10"/>
  <c r="S78" i="10"/>
  <c r="P78" i="10"/>
  <c r="M78" i="10"/>
  <c r="S77" i="10"/>
  <c r="P77" i="10"/>
  <c r="M77" i="10"/>
  <c r="S76" i="10"/>
  <c r="P76" i="10"/>
  <c r="M76" i="10"/>
  <c r="S75" i="10"/>
  <c r="P75" i="10"/>
  <c r="M75" i="10"/>
  <c r="S74" i="10"/>
  <c r="P74" i="10"/>
  <c r="M74" i="10"/>
  <c r="S73" i="10"/>
  <c r="P73" i="10"/>
  <c r="M73" i="10"/>
  <c r="S72" i="10"/>
  <c r="P72" i="10"/>
  <c r="M72" i="10"/>
  <c r="S71" i="10"/>
  <c r="P71" i="10"/>
  <c r="M71" i="10"/>
  <c r="S70" i="10"/>
  <c r="P70" i="10"/>
  <c r="M70" i="10"/>
  <c r="S69" i="10"/>
  <c r="P69" i="10"/>
  <c r="M69" i="10"/>
  <c r="S68" i="10"/>
  <c r="P68" i="10"/>
  <c r="M68" i="10"/>
  <c r="S67" i="10"/>
  <c r="P67" i="10"/>
  <c r="M67" i="10"/>
  <c r="S66" i="10"/>
  <c r="P66" i="10"/>
  <c r="M66" i="10"/>
  <c r="S65" i="10"/>
  <c r="P65" i="10"/>
  <c r="M65" i="10"/>
  <c r="S64" i="10"/>
  <c r="P64" i="10"/>
  <c r="M64" i="10"/>
  <c r="S63" i="10"/>
  <c r="P63" i="10"/>
  <c r="M63" i="10"/>
  <c r="S62" i="10"/>
  <c r="P62" i="10"/>
  <c r="M62" i="10"/>
  <c r="S61" i="10"/>
  <c r="P61" i="10"/>
  <c r="M61" i="10"/>
  <c r="S60" i="10"/>
  <c r="P60" i="10"/>
  <c r="M60" i="10"/>
  <c r="S59" i="10"/>
  <c r="P59" i="10"/>
  <c r="M59" i="10"/>
  <c r="S58" i="10"/>
  <c r="P58" i="10"/>
  <c r="M58" i="10"/>
  <c r="S57" i="10"/>
  <c r="P57" i="10"/>
  <c r="M57" i="10"/>
  <c r="S56" i="10"/>
  <c r="P56" i="10"/>
  <c r="M56" i="10"/>
  <c r="S55" i="10"/>
  <c r="P55" i="10"/>
  <c r="M55" i="10"/>
  <c r="S54" i="10"/>
  <c r="P54" i="10"/>
  <c r="M54" i="10"/>
  <c r="S53" i="10"/>
  <c r="P53" i="10"/>
  <c r="M53" i="10"/>
  <c r="S52" i="10"/>
  <c r="P52" i="10"/>
  <c r="M52" i="10"/>
  <c r="S51" i="10"/>
  <c r="P51" i="10"/>
  <c r="M51" i="10"/>
  <c r="S50" i="10"/>
  <c r="P50" i="10"/>
  <c r="M50" i="10"/>
  <c r="S49" i="10"/>
  <c r="P49" i="10"/>
  <c r="M49" i="10"/>
  <c r="S48" i="10"/>
  <c r="P48" i="10"/>
  <c r="M48" i="10"/>
  <c r="S47" i="10"/>
  <c r="P47" i="10"/>
  <c r="M47" i="10"/>
  <c r="S46" i="10"/>
  <c r="P46" i="10"/>
  <c r="M46" i="10"/>
  <c r="S45" i="10"/>
  <c r="P45" i="10"/>
  <c r="M45" i="10"/>
  <c r="S44" i="10"/>
  <c r="P44" i="10"/>
  <c r="M44" i="10"/>
  <c r="S43" i="10"/>
  <c r="P43" i="10"/>
  <c r="M43" i="10"/>
  <c r="S42" i="10"/>
  <c r="P42" i="10"/>
  <c r="M42" i="10"/>
  <c r="S41" i="10"/>
  <c r="P41" i="10"/>
  <c r="M41" i="10"/>
  <c r="S40" i="10"/>
  <c r="P40" i="10"/>
  <c r="M40" i="10"/>
  <c r="S39" i="10"/>
  <c r="P39" i="10"/>
  <c r="M39" i="10"/>
  <c r="S38" i="10"/>
  <c r="P38" i="10"/>
  <c r="M38" i="10"/>
  <c r="S37" i="10"/>
  <c r="P37" i="10"/>
  <c r="M37" i="10"/>
  <c r="S36" i="10"/>
  <c r="P36" i="10"/>
  <c r="M36" i="10"/>
  <c r="S35" i="10"/>
  <c r="P35" i="10"/>
  <c r="M35" i="10"/>
  <c r="S34" i="10"/>
  <c r="P34" i="10"/>
  <c r="M34" i="10"/>
  <c r="S33" i="10"/>
  <c r="P33" i="10"/>
  <c r="M33" i="10"/>
  <c r="S32" i="10"/>
  <c r="P32" i="10"/>
  <c r="M32" i="10"/>
  <c r="S31" i="10"/>
  <c r="P31" i="10"/>
  <c r="M31" i="10"/>
  <c r="S30" i="10"/>
  <c r="P30" i="10"/>
  <c r="M30" i="10"/>
  <c r="S29" i="10"/>
  <c r="P29" i="10"/>
  <c r="M29" i="10"/>
  <c r="S28" i="10"/>
  <c r="P28" i="10"/>
  <c r="M28" i="10"/>
  <c r="S27" i="10"/>
  <c r="P27" i="10"/>
  <c r="M27" i="10"/>
  <c r="S26" i="10"/>
  <c r="P26" i="10"/>
  <c r="M26" i="10"/>
  <c r="S25" i="10"/>
  <c r="P25" i="10"/>
  <c r="M25" i="10"/>
  <c r="S24" i="10"/>
  <c r="P24" i="10"/>
  <c r="M24" i="10"/>
  <c r="S23" i="10"/>
  <c r="P23" i="10"/>
  <c r="M23" i="10"/>
  <c r="S22" i="10"/>
  <c r="P22" i="10"/>
  <c r="M22" i="10"/>
  <c r="S21" i="10"/>
  <c r="P21" i="10"/>
  <c r="M21" i="10"/>
  <c r="S20" i="10"/>
  <c r="P20" i="10"/>
  <c r="M20" i="10"/>
  <c r="S19" i="10"/>
  <c r="P19" i="10"/>
  <c r="M19" i="10"/>
  <c r="S18" i="10"/>
  <c r="P18" i="10"/>
  <c r="M18" i="10"/>
  <c r="S17" i="10"/>
  <c r="P17" i="10"/>
  <c r="M17" i="10"/>
  <c r="S16" i="10"/>
  <c r="P16" i="10"/>
  <c r="M16" i="10"/>
  <c r="S15" i="10"/>
  <c r="P15" i="10"/>
  <c r="M15" i="10"/>
  <c r="S14" i="10"/>
  <c r="P14" i="10"/>
  <c r="M14" i="10"/>
  <c r="S13" i="10"/>
  <c r="P13" i="10"/>
  <c r="M13" i="10"/>
  <c r="S12" i="10"/>
  <c r="P12" i="10"/>
  <c r="M12" i="10"/>
  <c r="S11" i="10"/>
  <c r="P11" i="10"/>
  <c r="M11" i="10"/>
  <c r="S10" i="10"/>
  <c r="P10" i="10"/>
  <c r="M10" i="10"/>
  <c r="S9" i="10"/>
  <c r="P9" i="10"/>
  <c r="M9" i="10"/>
  <c r="S8" i="10"/>
  <c r="P8" i="10"/>
  <c r="M8" i="10"/>
  <c r="S7" i="10"/>
  <c r="P7" i="10"/>
  <c r="M7" i="10"/>
  <c r="S6" i="10"/>
  <c r="P6" i="10"/>
  <c r="S5" i="10"/>
  <c r="P5" i="10"/>
  <c r="M5" i="10"/>
  <c r="M6" i="10"/>
  <c r="B1" i="10"/>
  <c r="AD104" i="10"/>
  <c r="AC104" i="10"/>
  <c r="AB104" i="10"/>
  <c r="AA104" i="10"/>
  <c r="Z104" i="10"/>
  <c r="AD103" i="10"/>
  <c r="AC103" i="10"/>
  <c r="AB103" i="10"/>
  <c r="AA103" i="10"/>
  <c r="Z103" i="10"/>
  <c r="AD102" i="10"/>
  <c r="AC102" i="10"/>
  <c r="AB102" i="10"/>
  <c r="AA102" i="10"/>
  <c r="Z102" i="10"/>
  <c r="AD101" i="10"/>
  <c r="AC101" i="10"/>
  <c r="AB101" i="10"/>
  <c r="AA101" i="10"/>
  <c r="Z101" i="10"/>
  <c r="AD100" i="10"/>
  <c r="AC100" i="10"/>
  <c r="AB100" i="10"/>
  <c r="AA100" i="10"/>
  <c r="Z100" i="10"/>
  <c r="AD99" i="10"/>
  <c r="AC99" i="10"/>
  <c r="AB99" i="10"/>
  <c r="AA99" i="10"/>
  <c r="Z99" i="10"/>
  <c r="AD98" i="10"/>
  <c r="AC98" i="10"/>
  <c r="AB98" i="10"/>
  <c r="AA98" i="10"/>
  <c r="Z98" i="10"/>
  <c r="AD97" i="10"/>
  <c r="AC97" i="10"/>
  <c r="AB97" i="10"/>
  <c r="AA97" i="10"/>
  <c r="Z97" i="10"/>
  <c r="AD96" i="10"/>
  <c r="AC96" i="10"/>
  <c r="AB96" i="10"/>
  <c r="AA96" i="10"/>
  <c r="Z96" i="10"/>
  <c r="AD95" i="10"/>
  <c r="AC95" i="10"/>
  <c r="AB95" i="10"/>
  <c r="AA95" i="10"/>
  <c r="Z95" i="10"/>
  <c r="AD94" i="10"/>
  <c r="AC94" i="10"/>
  <c r="AB94" i="10"/>
  <c r="AA94" i="10"/>
  <c r="Z94" i="10"/>
  <c r="AD93" i="10"/>
  <c r="AC93" i="10"/>
  <c r="AB93" i="10"/>
  <c r="AA93" i="10"/>
  <c r="Z93" i="10"/>
  <c r="AD92" i="10"/>
  <c r="AC92" i="10"/>
  <c r="AB92" i="10"/>
  <c r="AA92" i="10"/>
  <c r="Z92" i="10"/>
  <c r="AD91" i="10"/>
  <c r="AC91" i="10"/>
  <c r="AB91" i="10"/>
  <c r="AA91" i="10"/>
  <c r="Z91" i="10"/>
  <c r="AD90" i="10"/>
  <c r="AC90" i="10"/>
  <c r="AB90" i="10"/>
  <c r="AA90" i="10"/>
  <c r="Z90" i="10"/>
  <c r="AD89" i="10"/>
  <c r="AC89" i="10"/>
  <c r="AB89" i="10"/>
  <c r="AA89" i="10"/>
  <c r="Z89" i="10"/>
  <c r="AD88" i="10"/>
  <c r="AC88" i="10"/>
  <c r="AB88" i="10"/>
  <c r="AA88" i="10"/>
  <c r="Z88" i="10"/>
  <c r="AD87" i="10"/>
  <c r="AC87" i="10"/>
  <c r="AB87" i="10"/>
  <c r="AA87" i="10"/>
  <c r="Z87" i="10"/>
  <c r="AD86" i="10"/>
  <c r="AC86" i="10"/>
  <c r="AB86" i="10"/>
  <c r="AA86" i="10"/>
  <c r="Z86" i="10"/>
  <c r="AD85" i="10"/>
  <c r="AC85" i="10"/>
  <c r="AB85" i="10"/>
  <c r="AA85" i="10"/>
  <c r="Z85" i="10"/>
  <c r="AD84" i="10"/>
  <c r="AC84" i="10"/>
  <c r="AB84" i="10"/>
  <c r="AA84" i="10"/>
  <c r="Z84" i="10"/>
  <c r="AD83" i="10"/>
  <c r="AC83" i="10"/>
  <c r="AB83" i="10"/>
  <c r="AA83" i="10"/>
  <c r="Z83" i="10"/>
  <c r="AD82" i="10"/>
  <c r="AC82" i="10"/>
  <c r="AB82" i="10"/>
  <c r="AA82" i="10"/>
  <c r="Z82" i="10"/>
  <c r="AD81" i="10"/>
  <c r="AC81" i="10"/>
  <c r="AB81" i="10"/>
  <c r="AA81" i="10"/>
  <c r="Z81" i="10"/>
  <c r="AD80" i="10"/>
  <c r="AC80" i="10"/>
  <c r="AB80" i="10"/>
  <c r="AA80" i="10"/>
  <c r="Z80" i="10"/>
  <c r="AD79" i="10"/>
  <c r="AC79" i="10"/>
  <c r="AB79" i="10"/>
  <c r="AA79" i="10"/>
  <c r="Z79" i="10"/>
  <c r="AD78" i="10"/>
  <c r="AC78" i="10"/>
  <c r="AB78" i="10"/>
  <c r="AA78" i="10"/>
  <c r="Z78" i="10"/>
  <c r="AD77" i="10"/>
  <c r="AC77" i="10"/>
  <c r="AB77" i="10"/>
  <c r="AA77" i="10"/>
  <c r="Z77" i="10"/>
  <c r="AD76" i="10"/>
  <c r="AC76" i="10"/>
  <c r="AB76" i="10"/>
  <c r="AA76" i="10"/>
  <c r="Z76" i="10"/>
  <c r="AD75" i="10"/>
  <c r="AC75" i="10"/>
  <c r="AB75" i="10"/>
  <c r="AA75" i="10"/>
  <c r="Z75" i="10"/>
  <c r="AD74" i="10"/>
  <c r="AC74" i="10"/>
  <c r="AB74" i="10"/>
  <c r="AA74" i="10"/>
  <c r="Z74" i="10"/>
  <c r="AD73" i="10"/>
  <c r="AC73" i="10"/>
  <c r="AB73" i="10"/>
  <c r="AA73" i="10"/>
  <c r="Z73" i="10"/>
  <c r="AD72" i="10"/>
  <c r="AC72" i="10"/>
  <c r="AB72" i="10"/>
  <c r="AA72" i="10"/>
  <c r="Z72" i="10"/>
  <c r="AD71" i="10"/>
  <c r="AC71" i="10"/>
  <c r="AB71" i="10"/>
  <c r="AA71" i="10"/>
  <c r="Z71" i="10"/>
  <c r="AD70" i="10"/>
  <c r="AC70" i="10"/>
  <c r="AB70" i="10"/>
  <c r="AA70" i="10"/>
  <c r="Z70" i="10"/>
  <c r="AD69" i="10"/>
  <c r="AC69" i="10"/>
  <c r="AB69" i="10"/>
  <c r="AA69" i="10"/>
  <c r="Z69" i="10"/>
  <c r="AD68" i="10"/>
  <c r="AC68" i="10"/>
  <c r="AB68" i="10"/>
  <c r="AA68" i="10"/>
  <c r="Z68" i="10"/>
  <c r="AD67" i="10"/>
  <c r="AC67" i="10"/>
  <c r="AB67" i="10"/>
  <c r="AA67" i="10"/>
  <c r="Z67" i="10"/>
  <c r="AD66" i="10"/>
  <c r="AC66" i="10"/>
  <c r="AB66" i="10"/>
  <c r="AA66" i="10"/>
  <c r="Z66" i="10"/>
  <c r="AD65" i="10"/>
  <c r="AC65" i="10"/>
  <c r="AB65" i="10"/>
  <c r="AA65" i="10"/>
  <c r="Z65" i="10"/>
  <c r="AD64" i="10"/>
  <c r="AC64" i="10"/>
  <c r="AB64" i="10"/>
  <c r="AA64" i="10"/>
  <c r="Z64" i="10"/>
  <c r="AD63" i="10"/>
  <c r="AC63" i="10"/>
  <c r="AB63" i="10"/>
  <c r="AA63" i="10"/>
  <c r="Z63" i="10"/>
  <c r="AD62" i="10"/>
  <c r="AC62" i="10"/>
  <c r="AB62" i="10"/>
  <c r="AA62" i="10"/>
  <c r="Z62" i="10"/>
  <c r="AD61" i="10"/>
  <c r="AC61" i="10"/>
  <c r="AB61" i="10"/>
  <c r="AA61" i="10"/>
  <c r="Z61" i="10"/>
  <c r="AD60" i="10"/>
  <c r="AC60" i="10"/>
  <c r="AB60" i="10"/>
  <c r="AA60" i="10"/>
  <c r="Z60" i="10"/>
  <c r="AD59" i="10"/>
  <c r="AC59" i="10"/>
  <c r="AB59" i="10"/>
  <c r="AA59" i="10"/>
  <c r="Z59" i="10"/>
  <c r="AD58" i="10"/>
  <c r="AC58" i="10"/>
  <c r="AB58" i="10"/>
  <c r="AA58" i="10"/>
  <c r="Z58" i="10"/>
  <c r="AD57" i="10"/>
  <c r="AC57" i="10"/>
  <c r="AB57" i="10"/>
  <c r="AA57" i="10"/>
  <c r="Z57" i="10"/>
  <c r="AD56" i="10"/>
  <c r="AC56" i="10"/>
  <c r="AB56" i="10"/>
  <c r="AA56" i="10"/>
  <c r="Z56" i="10"/>
  <c r="AD55" i="10"/>
  <c r="AC55" i="10"/>
  <c r="AB55" i="10"/>
  <c r="AA55" i="10"/>
  <c r="Z55" i="10"/>
  <c r="AD54" i="10"/>
  <c r="AC54" i="10"/>
  <c r="AB54" i="10"/>
  <c r="AA54" i="10"/>
  <c r="Z54" i="10"/>
  <c r="AD53" i="10"/>
  <c r="AC53" i="10"/>
  <c r="AB53" i="10"/>
  <c r="AA53" i="10"/>
  <c r="Z53" i="10"/>
  <c r="AD52" i="10"/>
  <c r="AC52" i="10"/>
  <c r="AB52" i="10"/>
  <c r="AA52" i="10"/>
  <c r="Z52" i="10"/>
  <c r="AD51" i="10"/>
  <c r="AC51" i="10"/>
  <c r="AB51" i="10"/>
  <c r="AA51" i="10"/>
  <c r="Z51" i="10"/>
  <c r="AD50" i="10"/>
  <c r="AC50" i="10"/>
  <c r="AB50" i="10"/>
  <c r="AA50" i="10"/>
  <c r="Z50" i="10"/>
  <c r="AD49" i="10"/>
  <c r="AC49" i="10"/>
  <c r="AB49" i="10"/>
  <c r="AA49" i="10"/>
  <c r="Z49" i="10"/>
  <c r="AD48" i="10"/>
  <c r="AC48" i="10"/>
  <c r="AB48" i="10"/>
  <c r="AA48" i="10"/>
  <c r="Z48" i="10"/>
  <c r="AD47" i="10"/>
  <c r="AC47" i="10"/>
  <c r="AB47" i="10"/>
  <c r="AA47" i="10"/>
  <c r="Z47" i="10"/>
  <c r="AD46" i="10"/>
  <c r="AC46" i="10"/>
  <c r="AB46" i="10"/>
  <c r="AA46" i="10"/>
  <c r="Z46" i="10"/>
  <c r="AD45" i="10"/>
  <c r="AC45" i="10"/>
  <c r="AB45" i="10"/>
  <c r="AA45" i="10"/>
  <c r="Z45" i="10"/>
  <c r="AD44" i="10"/>
  <c r="AC44" i="10"/>
  <c r="AB44" i="10"/>
  <c r="AA44" i="10"/>
  <c r="Z44" i="10"/>
  <c r="AD43" i="10"/>
  <c r="AC43" i="10"/>
  <c r="AB43" i="10"/>
  <c r="AA43" i="10"/>
  <c r="Z43" i="10"/>
  <c r="AD42" i="10"/>
  <c r="AC42" i="10"/>
  <c r="AB42" i="10"/>
  <c r="AA42" i="10"/>
  <c r="Z42" i="10"/>
  <c r="AD41" i="10"/>
  <c r="AC41" i="10"/>
  <c r="AB41" i="10"/>
  <c r="AA41" i="10"/>
  <c r="Z41" i="10"/>
  <c r="AD40" i="10"/>
  <c r="AC40" i="10"/>
  <c r="AB40" i="10"/>
  <c r="AA40" i="10"/>
  <c r="Z40" i="10"/>
  <c r="AD39" i="10"/>
  <c r="AC39" i="10"/>
  <c r="AB39" i="10"/>
  <c r="AA39" i="10"/>
  <c r="Z39" i="10"/>
  <c r="AD38" i="10"/>
  <c r="AC38" i="10"/>
  <c r="AB38" i="10"/>
  <c r="AA38" i="10"/>
  <c r="Z38" i="10"/>
  <c r="AD37" i="10"/>
  <c r="AC37" i="10"/>
  <c r="AB37" i="10"/>
  <c r="AA37" i="10"/>
  <c r="Z37" i="10"/>
  <c r="AD36" i="10"/>
  <c r="AC36" i="10"/>
  <c r="AB36" i="10"/>
  <c r="AA36" i="10"/>
  <c r="Z36" i="10"/>
  <c r="AD35" i="10"/>
  <c r="AC35" i="10"/>
  <c r="AB35" i="10"/>
  <c r="AA35" i="10"/>
  <c r="Z35" i="10"/>
  <c r="AD34" i="10"/>
  <c r="AC34" i="10"/>
  <c r="AB34" i="10"/>
  <c r="AA34" i="10"/>
  <c r="Z34" i="10"/>
  <c r="AD33" i="10"/>
  <c r="AC33" i="10"/>
  <c r="AB33" i="10"/>
  <c r="AA33" i="10"/>
  <c r="Z33" i="10"/>
  <c r="AD32" i="10"/>
  <c r="AC32" i="10"/>
  <c r="AB32" i="10"/>
  <c r="AA32" i="10"/>
  <c r="Z32" i="10"/>
  <c r="AD31" i="10"/>
  <c r="AC31" i="10"/>
  <c r="AB31" i="10"/>
  <c r="AA31" i="10"/>
  <c r="Z31" i="10"/>
  <c r="AD30" i="10"/>
  <c r="AC30" i="10"/>
  <c r="AB30" i="10"/>
  <c r="AA30" i="10"/>
  <c r="Z30" i="10"/>
  <c r="AD29" i="10"/>
  <c r="AC29" i="10"/>
  <c r="AB29" i="10"/>
  <c r="AA29" i="10"/>
  <c r="Z29" i="10"/>
  <c r="AD28" i="10"/>
  <c r="AC28" i="10"/>
  <c r="AB28" i="10"/>
  <c r="AA28" i="10"/>
  <c r="Z28" i="10"/>
  <c r="AD27" i="10"/>
  <c r="AC27" i="10"/>
  <c r="AB27" i="10"/>
  <c r="AA27" i="10"/>
  <c r="Z27" i="10"/>
  <c r="AD26" i="10"/>
  <c r="AC26" i="10"/>
  <c r="AB26" i="10"/>
  <c r="AA26" i="10"/>
  <c r="Z26" i="10"/>
  <c r="AD25" i="10"/>
  <c r="AC25" i="10"/>
  <c r="AB25" i="10"/>
  <c r="AA25" i="10"/>
  <c r="Z25" i="10"/>
  <c r="AD24" i="10"/>
  <c r="AC24" i="10"/>
  <c r="AB24" i="10"/>
  <c r="AA24" i="10"/>
  <c r="Z24" i="10"/>
  <c r="AD23" i="10"/>
  <c r="AC23" i="10"/>
  <c r="AB23" i="10"/>
  <c r="AA23" i="10"/>
  <c r="Z23" i="10"/>
  <c r="AD22" i="10"/>
  <c r="AC22" i="10"/>
  <c r="AB22" i="10"/>
  <c r="AA22" i="10"/>
  <c r="Z22" i="10"/>
  <c r="AD21" i="10"/>
  <c r="AC21" i="10"/>
  <c r="AB21" i="10"/>
  <c r="AA21" i="10"/>
  <c r="Z21" i="10"/>
  <c r="AD20" i="10"/>
  <c r="AC20" i="10"/>
  <c r="AB20" i="10"/>
  <c r="AA20" i="10"/>
  <c r="Z20" i="10"/>
  <c r="AD19" i="10"/>
  <c r="AC19" i="10"/>
  <c r="AB19" i="10"/>
  <c r="AA19" i="10"/>
  <c r="Z19" i="10"/>
  <c r="AD18" i="10"/>
  <c r="AC18" i="10"/>
  <c r="AB18" i="10"/>
  <c r="AA18" i="10"/>
  <c r="Z18" i="10"/>
  <c r="AD17" i="10"/>
  <c r="AC17" i="10"/>
  <c r="AB17" i="10"/>
  <c r="AA17" i="10"/>
  <c r="Z17" i="10"/>
  <c r="AD16" i="10"/>
  <c r="AC16" i="10"/>
  <c r="AB16" i="10"/>
  <c r="AA16" i="10"/>
  <c r="Z16" i="10"/>
  <c r="AD15" i="10"/>
  <c r="AC15" i="10"/>
  <c r="AB15" i="10"/>
  <c r="AA15" i="10"/>
  <c r="Z15" i="10"/>
  <c r="AD14" i="10"/>
  <c r="AC14" i="10"/>
  <c r="AB14" i="10"/>
  <c r="AA14" i="10"/>
  <c r="Z14" i="10"/>
  <c r="AD13" i="10"/>
  <c r="AC13" i="10"/>
  <c r="AB13" i="10"/>
  <c r="AA13" i="10"/>
  <c r="Z13" i="10"/>
  <c r="AD12" i="10"/>
  <c r="AC12" i="10"/>
  <c r="AB12" i="10"/>
  <c r="AA12" i="10"/>
  <c r="Z12" i="10"/>
  <c r="AD11" i="10"/>
  <c r="AC11" i="10"/>
  <c r="AB11" i="10"/>
  <c r="AA11" i="10"/>
  <c r="Z11" i="10"/>
  <c r="AD10" i="10"/>
  <c r="AD9" i="10"/>
  <c r="AD8" i="10"/>
  <c r="AD7" i="10"/>
  <c r="AD6" i="10"/>
  <c r="AD5" i="10"/>
  <c r="AD3" i="10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3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3" i="1"/>
  <c r="B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P12" i="1"/>
  <c r="P11" i="1"/>
  <c r="P10" i="1"/>
  <c r="P9" i="1"/>
  <c r="P8" i="1"/>
  <c r="P7" i="1"/>
  <c r="P6" i="1"/>
  <c r="P5" i="1"/>
  <c r="M8" i="1"/>
  <c r="M7" i="1"/>
  <c r="M6" i="1"/>
  <c r="M5" i="1"/>
  <c r="M92" i="1"/>
  <c r="P92" i="1"/>
  <c r="S92" i="1"/>
  <c r="M93" i="1"/>
  <c r="P93" i="1"/>
  <c r="S93" i="1"/>
  <c r="M94" i="1"/>
  <c r="P94" i="1"/>
  <c r="S94" i="1"/>
  <c r="M95" i="1"/>
  <c r="P95" i="1"/>
  <c r="S95" i="1"/>
  <c r="M96" i="1"/>
  <c r="P96" i="1"/>
  <c r="S96" i="1"/>
  <c r="M97" i="1"/>
  <c r="P97" i="1"/>
  <c r="S97" i="1"/>
  <c r="M98" i="1"/>
  <c r="P98" i="1"/>
  <c r="S98" i="1"/>
  <c r="M99" i="1"/>
  <c r="P99" i="1"/>
  <c r="S99" i="1"/>
  <c r="E3" i="3"/>
  <c r="I5" i="3"/>
  <c r="S70" i="1"/>
  <c r="P70" i="1"/>
  <c r="M70" i="1"/>
  <c r="S69" i="1"/>
  <c r="P69" i="1"/>
  <c r="M69" i="1"/>
  <c r="S68" i="1"/>
  <c r="P68" i="1"/>
  <c r="M68" i="1"/>
  <c r="S67" i="1"/>
  <c r="P67" i="1"/>
  <c r="M67" i="1"/>
  <c r="S66" i="1"/>
  <c r="P66" i="1"/>
  <c r="M66" i="1"/>
  <c r="S65" i="1"/>
  <c r="P65" i="1"/>
  <c r="M65" i="1"/>
  <c r="S64" i="1"/>
  <c r="P64" i="1"/>
  <c r="M64" i="1"/>
  <c r="S63" i="1"/>
  <c r="P63" i="1"/>
  <c r="M63" i="1"/>
  <c r="S62" i="1"/>
  <c r="P62" i="1"/>
  <c r="M62" i="1"/>
  <c r="S61" i="1"/>
  <c r="P61" i="1"/>
  <c r="M61" i="1"/>
  <c r="S60" i="1"/>
  <c r="P60" i="1"/>
  <c r="M60" i="1"/>
  <c r="S59" i="1"/>
  <c r="P59" i="1"/>
  <c r="M59" i="1"/>
  <c r="S58" i="1"/>
  <c r="P58" i="1"/>
  <c r="M58" i="1"/>
  <c r="S57" i="1"/>
  <c r="P57" i="1"/>
  <c r="M57" i="1"/>
  <c r="S56" i="1"/>
  <c r="P56" i="1"/>
  <c r="M56" i="1"/>
  <c r="S55" i="1"/>
  <c r="P55" i="1"/>
  <c r="M55" i="1"/>
  <c r="S54" i="1"/>
  <c r="P54" i="1"/>
  <c r="M54" i="1"/>
  <c r="S53" i="1"/>
  <c r="P53" i="1"/>
  <c r="M53" i="1"/>
  <c r="S52" i="1"/>
  <c r="P52" i="1"/>
  <c r="M52" i="1"/>
  <c r="S51" i="1"/>
  <c r="P51" i="1"/>
  <c r="M51" i="1"/>
  <c r="S50" i="1"/>
  <c r="P50" i="1"/>
  <c r="M50" i="1"/>
  <c r="S49" i="1"/>
  <c r="P49" i="1"/>
  <c r="M49" i="1"/>
  <c r="S48" i="1"/>
  <c r="P48" i="1"/>
  <c r="M48" i="1"/>
  <c r="S47" i="1"/>
  <c r="P47" i="1"/>
  <c r="M47" i="1"/>
  <c r="S46" i="1"/>
  <c r="P46" i="1"/>
  <c r="M46" i="1"/>
  <c r="S45" i="1"/>
  <c r="P45" i="1"/>
  <c r="M45" i="1"/>
  <c r="S44" i="1"/>
  <c r="P44" i="1"/>
  <c r="M44" i="1"/>
  <c r="S43" i="1"/>
  <c r="P43" i="1"/>
  <c r="M43" i="1"/>
  <c r="S42" i="1"/>
  <c r="P42" i="1"/>
  <c r="M42" i="1"/>
  <c r="S41" i="1"/>
  <c r="P41" i="1"/>
  <c r="M41" i="1"/>
  <c r="S40" i="1"/>
  <c r="P40" i="1"/>
  <c r="M40" i="1"/>
  <c r="S39" i="1"/>
  <c r="P39" i="1"/>
  <c r="M39" i="1"/>
  <c r="S38" i="1"/>
  <c r="P38" i="1"/>
  <c r="M38" i="1"/>
  <c r="S37" i="1"/>
  <c r="P37" i="1"/>
  <c r="M37" i="1"/>
  <c r="M9" i="1"/>
  <c r="M10" i="1"/>
  <c r="M11" i="1"/>
  <c r="M12" i="1"/>
  <c r="M13" i="1"/>
  <c r="P13" i="1"/>
  <c r="M14" i="1"/>
  <c r="P14" i="1"/>
  <c r="M15" i="1"/>
  <c r="P15" i="1"/>
  <c r="M16" i="1"/>
  <c r="P16" i="1"/>
  <c r="M17" i="1"/>
  <c r="P17" i="1"/>
  <c r="M18" i="1"/>
  <c r="P18" i="1"/>
  <c r="S18" i="1"/>
  <c r="M19" i="1"/>
  <c r="P19" i="1"/>
  <c r="S19" i="1"/>
  <c r="M20" i="1"/>
  <c r="P20" i="1"/>
  <c r="S20" i="1"/>
  <c r="M21" i="1"/>
  <c r="P21" i="1"/>
  <c r="S21" i="1"/>
  <c r="M22" i="1"/>
  <c r="P22" i="1"/>
  <c r="S22" i="1"/>
  <c r="M23" i="1"/>
  <c r="P23" i="1"/>
  <c r="S23" i="1"/>
  <c r="M24" i="1"/>
  <c r="P24" i="1"/>
  <c r="S24" i="1"/>
  <c r="M25" i="1"/>
  <c r="P25" i="1"/>
  <c r="S25" i="1"/>
  <c r="M26" i="1"/>
  <c r="P26" i="1"/>
  <c r="S26" i="1"/>
  <c r="M27" i="1"/>
  <c r="P27" i="1"/>
  <c r="S27" i="1"/>
  <c r="M28" i="1"/>
  <c r="P28" i="1"/>
  <c r="S28" i="1"/>
  <c r="M29" i="1"/>
  <c r="P29" i="1"/>
  <c r="S29" i="1"/>
  <c r="M30" i="1"/>
  <c r="P30" i="1"/>
  <c r="S30" i="1"/>
  <c r="M31" i="1"/>
  <c r="P31" i="1"/>
  <c r="S31" i="1"/>
  <c r="M32" i="1"/>
  <c r="P32" i="1"/>
  <c r="S32" i="1"/>
  <c r="M33" i="1"/>
  <c r="P33" i="1"/>
  <c r="S33" i="1"/>
  <c r="M34" i="1"/>
  <c r="P34" i="1"/>
  <c r="S34" i="1"/>
  <c r="M35" i="1"/>
  <c r="P35" i="1"/>
  <c r="S35" i="1"/>
  <c r="M36" i="1"/>
  <c r="P36" i="1"/>
  <c r="S36" i="1"/>
  <c r="M71" i="1"/>
  <c r="P71" i="1"/>
  <c r="S71" i="1"/>
  <c r="M72" i="1"/>
  <c r="P72" i="1"/>
  <c r="S72" i="1"/>
  <c r="M73" i="1"/>
  <c r="P73" i="1"/>
  <c r="S73" i="1"/>
  <c r="M74" i="1"/>
  <c r="P74" i="1"/>
  <c r="S74" i="1"/>
  <c r="M75" i="1"/>
  <c r="P75" i="1"/>
  <c r="S75" i="1"/>
  <c r="M76" i="1"/>
  <c r="P76" i="1"/>
  <c r="S76" i="1"/>
  <c r="M77" i="1"/>
  <c r="P77" i="1"/>
  <c r="S77" i="1"/>
  <c r="M78" i="1"/>
  <c r="P78" i="1"/>
  <c r="S78" i="1"/>
  <c r="M79" i="1"/>
  <c r="P79" i="1"/>
  <c r="S79" i="1"/>
  <c r="M80" i="1"/>
  <c r="P80" i="1"/>
  <c r="S80" i="1"/>
  <c r="M81" i="1"/>
  <c r="P81" i="1"/>
  <c r="S81" i="1"/>
  <c r="M82" i="1"/>
  <c r="P82" i="1"/>
  <c r="S82" i="1"/>
  <c r="M83" i="1"/>
  <c r="P83" i="1"/>
  <c r="S83" i="1"/>
  <c r="M84" i="1"/>
  <c r="P84" i="1"/>
  <c r="S84" i="1"/>
  <c r="M85" i="1"/>
  <c r="P85" i="1"/>
  <c r="S85" i="1"/>
  <c r="M86" i="1"/>
  <c r="P86" i="1"/>
  <c r="S86" i="1"/>
  <c r="M87" i="1"/>
  <c r="P87" i="1"/>
  <c r="S87" i="1"/>
  <c r="M88" i="1"/>
  <c r="P88" i="1"/>
  <c r="S88" i="1"/>
  <c r="M89" i="1"/>
  <c r="P89" i="1"/>
  <c r="S89" i="1"/>
  <c r="M90" i="1"/>
  <c r="P90" i="1"/>
  <c r="S90" i="1"/>
  <c r="M91" i="1"/>
  <c r="P91" i="1"/>
  <c r="S91" i="1"/>
  <c r="M100" i="1"/>
  <c r="P100" i="1"/>
  <c r="S100" i="1"/>
  <c r="M101" i="1"/>
  <c r="P101" i="1"/>
  <c r="S101" i="1"/>
  <c r="M102" i="1"/>
  <c r="P102" i="1"/>
  <c r="S102" i="1"/>
  <c r="M103" i="1"/>
  <c r="P103" i="1"/>
  <c r="S103" i="1"/>
  <c r="M104" i="1"/>
  <c r="P104" i="1"/>
  <c r="S104" i="1"/>
</calcChain>
</file>

<file path=xl/sharedStrings.xml><?xml version="1.0" encoding="utf-8"?>
<sst xmlns="http://schemas.openxmlformats.org/spreadsheetml/2006/main" count="1509" uniqueCount="1181">
  <si>
    <t>大会名</t>
    <rPh sb="0" eb="3">
      <t>タイカイメイ</t>
    </rPh>
    <phoneticPr fontId="1"/>
  </si>
  <si>
    <t>男子種目</t>
    <rPh sb="0" eb="4">
      <t>ダンシシュモク</t>
    </rPh>
    <phoneticPr fontId="1"/>
  </si>
  <si>
    <t>男子種目ｺｰﾄﾞ</t>
    <rPh sb="0" eb="4">
      <t>ダンシシュモク</t>
    </rPh>
    <phoneticPr fontId="1"/>
  </si>
  <si>
    <t>入力日</t>
    <rPh sb="0" eb="3">
      <t>ニュウリョクビ</t>
    </rPh>
    <phoneticPr fontId="1"/>
  </si>
  <si>
    <t>引率者</t>
    <rPh sb="0" eb="3">
      <t>インソツシャ</t>
    </rPh>
    <phoneticPr fontId="1"/>
  </si>
  <si>
    <t>メール</t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</si>
  <si>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</si>
  <si>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</si>
  <si>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所属コード</t>
    <rPh sb="0" eb="2">
      <t>ショゾク</t>
    </rPh>
    <phoneticPr fontId="1"/>
  </si>
  <si>
    <t>※コード表より</t>
    <rPh sb="4" eb="5">
      <t>ヒョウ</t>
    </rPh>
    <phoneticPr fontId="1"/>
  </si>
  <si>
    <t>半角</t>
    <rPh sb="0" eb="2">
      <t>ハンカク</t>
    </rPh>
    <phoneticPr fontId="1"/>
  </si>
  <si>
    <t>ﾅﾝﾊﾞｰ</t>
    <phoneticPr fontId="1"/>
  </si>
  <si>
    <t>ﾌﾘｶﾞﾅ</t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</si>
  <si>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</si>
  <si>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</si>
  <si>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リストより</t>
    <phoneticPr fontId="1"/>
  </si>
  <si>
    <t>種目1</t>
    <rPh sb="0" eb="2">
      <t>シュモク</t>
    </rPh>
    <phoneticPr fontId="1"/>
  </si>
  <si>
    <t>記録</t>
    <rPh sb="0" eb="2">
      <t>キロク</t>
    </rPh>
    <phoneticPr fontId="1"/>
  </si>
  <si>
    <t>種目ｺｰﾄﾞ</t>
    <rPh sb="0" eb="2">
      <t>シュモク</t>
    </rPh>
    <phoneticPr fontId="1"/>
  </si>
  <si>
    <t>種目2</t>
    <rPh sb="0" eb="2">
      <t>シュモク</t>
    </rPh>
    <phoneticPr fontId="1"/>
  </si>
  <si>
    <t>種目3</t>
    <rPh sb="0" eb="2">
      <t>シュモク</t>
    </rPh>
    <phoneticPr fontId="1"/>
  </si>
  <si>
    <t>4*100mR</t>
    <phoneticPr fontId="1"/>
  </si>
  <si>
    <t>○</t>
    <phoneticPr fontId="1"/>
  </si>
  <si>
    <t>ﾁｪｯｸ</t>
    <phoneticPr fontId="1"/>
  </si>
  <si>
    <t>A-1234</t>
    <phoneticPr fontId="1"/>
  </si>
  <si>
    <t>例</t>
    <rPh sb="0" eb="1">
      <t>レイ</t>
    </rPh>
    <phoneticPr fontId="1"/>
  </si>
  <si>
    <t>松山　次郎</t>
    <rPh sb="0" eb="2">
      <t>マツヤマ</t>
    </rPh>
    <rPh sb="3" eb="5">
      <t>ジロウ</t>
    </rPh>
    <phoneticPr fontId="1"/>
  </si>
  <si>
    <t>ﾏﾂﾔﾏ ｼﾞﾛｳ</t>
    <phoneticPr fontId="1"/>
  </si>
  <si>
    <t>愛媛陸協</t>
  </si>
  <si>
    <t>愛媛陸協</t>
    <rPh sb="0" eb="4">
      <t>エヒメリクキョウ</t>
    </rPh>
    <phoneticPr fontId="1"/>
  </si>
  <si>
    <t>110mH</t>
    <phoneticPr fontId="1"/>
  </si>
  <si>
    <t>0001500</t>
    <phoneticPr fontId="1"/>
  </si>
  <si>
    <t>03400</t>
    <phoneticPr fontId="1"/>
  </si>
  <si>
    <t>中学</t>
    <rPh sb="0" eb="2">
      <t>チュウガク</t>
    </rPh>
    <phoneticPr fontId="1"/>
  </si>
  <si>
    <t>中学走幅跳</t>
    <rPh sb="0" eb="2">
      <t>チュウガク</t>
    </rPh>
    <rPh sb="2" eb="3">
      <t>ハシ</t>
    </rPh>
    <rPh sb="3" eb="5">
      <t>ハバト</t>
    </rPh>
    <phoneticPr fontId="1"/>
  </si>
  <si>
    <t>00632</t>
    <phoneticPr fontId="1"/>
  </si>
  <si>
    <t>07500</t>
    <phoneticPr fontId="1"/>
  </si>
  <si>
    <t>中学円盤投</t>
    <rPh sb="0" eb="5">
      <t>チュウガクエンバンナ</t>
    </rPh>
    <phoneticPr fontId="1"/>
  </si>
  <si>
    <t>03567</t>
    <phoneticPr fontId="1"/>
  </si>
  <si>
    <t>07100</t>
    <phoneticPr fontId="1"/>
  </si>
  <si>
    <t>04321</t>
    <phoneticPr fontId="1"/>
  </si>
  <si>
    <t>個人種目</t>
    <rPh sb="0" eb="4">
      <t>コジンシュモク</t>
    </rPh>
    <phoneticPr fontId="1"/>
  </si>
  <si>
    <t>リレー</t>
    <phoneticPr fontId="1"/>
  </si>
  <si>
    <t>プログラム</t>
    <phoneticPr fontId="1"/>
  </si>
  <si>
    <t>合計金額</t>
    <rPh sb="0" eb="4">
      <t>ゴウケイキンガク</t>
    </rPh>
    <phoneticPr fontId="1"/>
  </si>
  <si>
    <t>審判資格</t>
    <rPh sb="0" eb="2">
      <t>シンパン</t>
    </rPh>
    <rPh sb="2" eb="4">
      <t>シカク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</si>
  <si>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</si>
  <si>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</si>
  <si>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種目参加数</t>
    <rPh sb="0" eb="5">
      <t>シュモクサンカスウ</t>
    </rPh>
    <phoneticPr fontId="1"/>
  </si>
  <si>
    <t>部</t>
    <rPh sb="0" eb="1">
      <t>ブ</t>
    </rPh>
    <phoneticPr fontId="1"/>
  </si>
  <si>
    <t>円</t>
    <rPh sb="0" eb="1">
      <t>エン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</si>
  <si>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</si>
  <si>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</si>
  <si>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電　話</t>
    <rPh sb="0" eb="1">
      <t>デン</t>
    </rPh>
    <rPh sb="2" eb="3">
      <t>ハナシ</t>
    </rPh>
    <phoneticPr fontId="1"/>
  </si>
  <si>
    <t>女子種目</t>
    <rPh sb="0" eb="2">
      <t>ジョシ</t>
    </rPh>
    <rPh sb="2" eb="4">
      <t>シュモク</t>
    </rPh>
    <phoneticPr fontId="1"/>
  </si>
  <si>
    <t>女子種目ｺｰﾄﾞ</t>
    <rPh sb="0" eb="4">
      <t>ジョシシュモク</t>
    </rPh>
    <phoneticPr fontId="1"/>
  </si>
  <si>
    <t>金額</t>
    <rPh sb="0" eb="2">
      <t>キンガク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</si>
  <si>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</si>
  <si>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</si>
  <si>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学校</t>
    <rPh sb="0" eb="2">
      <t>ガッコウ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</si>
  <si>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</si>
  <si>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9"/>
  </si>
  <si>
    <t>大学</t>
    <rPh sb="0" eb="2">
      <t>ダイガク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</si>
  <si>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</si>
  <si>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</si>
  <si>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</si>
  <si>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ｴﾋﾒﾘｸｼﾞｮｳｷｮｳｷﾞｷｮｳｶｲ</t>
  </si>
  <si>
    <t>北海道大</t>
  </si>
  <si>
    <t>ﾎｯｶｲﾄﾞｳﾀﾞｲ</t>
  </si>
  <si>
    <t>愛媛大附属</t>
  </si>
  <si>
    <t>ｴﾋﾒﾀﾞｲﾌｿﾞｸｺｳ</t>
  </si>
  <si>
    <t>愛媛ジュニア</t>
  </si>
  <si>
    <t>ｴﾋﾒｼﾞｭﾆｱ</t>
  </si>
  <si>
    <t>桑の実クラブ</t>
  </si>
  <si>
    <t>ｸﾜﾉﾐｸﾗﾌﾞ</t>
  </si>
  <si>
    <t>クラレ西条</t>
  </si>
  <si>
    <t>ｸﾗﾚｻｲｼﾞｮｳ</t>
  </si>
  <si>
    <t>東北大</t>
  </si>
  <si>
    <t>ﾄｳﾎｳﾀﾞｲ</t>
  </si>
  <si>
    <t>新居浜高専</t>
  </si>
  <si>
    <t>ﾆｲﾊﾏｺｳｷﾞｮｳｺｳﾄｳｾﾝﾓﾝｶﾞｯｺｳ</t>
  </si>
  <si>
    <t>ｴﾋﾒﾀﾞｲﾌｿﾞｸ</t>
  </si>
  <si>
    <t>荏原陸上クラブ</t>
  </si>
  <si>
    <t>ｴﾊﾞﾗﾘｸｼﾞｮｳｸﾗﾌﾞ</t>
  </si>
  <si>
    <t>愛媛競技力本部</t>
  </si>
  <si>
    <t>ｴﾋﾒｹﾝｷｮｳｷﾞﾘｮｸﾀｲｻｸﾎﾝﾌﾞ</t>
  </si>
  <si>
    <t>筑波大</t>
  </si>
  <si>
    <t>ﾂｸﾊﾞﾀﾞｲ</t>
  </si>
  <si>
    <t>弓削商船</t>
  </si>
  <si>
    <t>ﾕｹﾞｼｮｳｾﾝｺｳｾﾝ</t>
  </si>
  <si>
    <t>拓南</t>
  </si>
  <si>
    <t>ﾀｸﾅﾝ</t>
  </si>
  <si>
    <t>波っ子ﾗﾝﾅｰｽﾞ</t>
  </si>
  <si>
    <t>ﾅﾐｯｺﾗﾝﾅｰｽﾞ</t>
  </si>
  <si>
    <t>長浜体協</t>
  </si>
  <si>
    <t>ﾅｶﾞﾊﾏﾀｲｷｮｳ</t>
  </si>
  <si>
    <t>東京学芸大</t>
  </si>
  <si>
    <t>ﾄｳｷｮｳｶﾞｸｹﾞｲﾀﾞｲ</t>
  </si>
  <si>
    <t>川之江</t>
  </si>
  <si>
    <t>ｶﾜﾉｴ</t>
  </si>
  <si>
    <t>雄新</t>
  </si>
  <si>
    <t>ﾕｳｼﾝ</t>
  </si>
  <si>
    <t>岩松クラブ</t>
  </si>
  <si>
    <t>ｲﾜﾏﾂｸﾗﾌﾞ</t>
  </si>
  <si>
    <t>明浜体協</t>
  </si>
  <si>
    <t>ｱｹﾊﾏﾀｲｲｸｷｮｳｶｲ</t>
  </si>
  <si>
    <t>一橋大</t>
  </si>
  <si>
    <t>ﾋﾄﾂﾊﾞｼﾀﾞｲ</t>
  </si>
  <si>
    <t>三島</t>
  </si>
  <si>
    <t>ﾐｼﾏ</t>
  </si>
  <si>
    <t>勝山</t>
  </si>
  <si>
    <t>ｶﾂﾔﾏ</t>
  </si>
  <si>
    <t>宇和島陸上クラブ</t>
  </si>
  <si>
    <t>ｳﾜｼﾞﾏﾘｸｼﾞｮｳｸﾗﾌﾞ</t>
  </si>
  <si>
    <t>八幡浜体協</t>
  </si>
  <si>
    <t>ﾔﾜﾀﾊﾏﾀｲｲｸｷｮｳｶｲ</t>
  </si>
  <si>
    <t>横国大</t>
  </si>
  <si>
    <t>ﾖｺﾊﾏｺｸﾀﾞｲ</t>
  </si>
  <si>
    <t>土居</t>
  </si>
  <si>
    <t>ﾄﾞｲ</t>
  </si>
  <si>
    <t>松山南</t>
  </si>
  <si>
    <t>ﾏﾂﾔﾏﾐﾅﾐ</t>
  </si>
  <si>
    <t>宇和島T&amp;F</t>
  </si>
  <si>
    <t>ｳﾜｼﾞﾏTｱﾝﾄﾞF</t>
  </si>
  <si>
    <t>吉田体協</t>
  </si>
  <si>
    <t>ﾖｼﾀﾞﾁｮｳﾀｲｲｸｷｮｳｶｲ</t>
  </si>
  <si>
    <t>京都大</t>
  </si>
  <si>
    <t>ｷｮｳﾄﾀﾞｲ</t>
  </si>
  <si>
    <t>新居浜東</t>
  </si>
  <si>
    <t>ﾆｲﾊﾏﾋｶﾞｼ</t>
  </si>
  <si>
    <t>松山西</t>
  </si>
  <si>
    <t>ﾏﾂﾔﾏﾆｼ</t>
  </si>
  <si>
    <t>川之江T&amp;Fクラブ</t>
  </si>
  <si>
    <t>ｶﾜﾉｴTｱﾝﾄﾞFｸﾗﾌﾞ</t>
  </si>
  <si>
    <t>一本松体協</t>
  </si>
  <si>
    <t>ｲｯﾎﾟﾝﾏﾂﾀｲｲｸｷｮｳｶｲ</t>
  </si>
  <si>
    <t>大阪教育大</t>
  </si>
  <si>
    <t>ｵｵｻｶｷｮｳｲｸﾀﾞｲ</t>
  </si>
  <si>
    <t>新居浜西</t>
  </si>
  <si>
    <t>ﾆｲﾊﾏﾆｼ</t>
  </si>
  <si>
    <t>道後</t>
  </si>
  <si>
    <t>ﾄﾞｳｺﾞ</t>
  </si>
  <si>
    <t>ＶＩＶＩＤ</t>
  </si>
  <si>
    <t>VIVID</t>
  </si>
  <si>
    <t>新居浜楽走会</t>
  </si>
  <si>
    <t>ﾆｲﾊﾏﾗｸｿｳｶｲ</t>
  </si>
  <si>
    <t>和歌山大</t>
  </si>
  <si>
    <t>ﾜｶﾔﾏﾀﾞｲ</t>
  </si>
  <si>
    <t>新居浜南</t>
  </si>
  <si>
    <t>ﾆｲﾊﾏﾐﾅﾐ</t>
  </si>
  <si>
    <t>鴨川</t>
  </si>
  <si>
    <t>ｶﾓｶﾞﾜ</t>
  </si>
  <si>
    <t>八幡浜ＡＣ</t>
  </si>
  <si>
    <t>ﾔﾜﾀﾊﾏｱｽﾘｰﾄｸﾗﾌﾞ</t>
  </si>
  <si>
    <t>野村体協</t>
  </si>
  <si>
    <t>ﾉﾑﾗﾀｲｲｸｷｮｳｶｲ</t>
  </si>
  <si>
    <t>岡山大</t>
  </si>
  <si>
    <t>ｵｶﾔﾏﾀﾞｲ</t>
  </si>
  <si>
    <t>新居浜工</t>
  </si>
  <si>
    <t>ﾆｲﾊﾏｺｳｷﾞｮｳ</t>
  </si>
  <si>
    <t>内宮</t>
  </si>
  <si>
    <t>ｳﾁﾐﾔ</t>
  </si>
  <si>
    <t>三瓶ｽﾎﾟｰﾂｸﾗﾌﾞ</t>
  </si>
  <si>
    <t>ﾐｶﾒｽﾎﾟｰﾂｸﾗﾌﾞ</t>
  </si>
  <si>
    <t>伊方体協</t>
  </si>
  <si>
    <t>ｲﾀｶﾀｲｷｮｳ</t>
  </si>
  <si>
    <t>広島大</t>
  </si>
  <si>
    <t>ﾋﾛｼﾏﾀﾞｲ</t>
  </si>
  <si>
    <t>西条</t>
  </si>
  <si>
    <t>ｻｲｼﾞｮｳ</t>
  </si>
  <si>
    <t>三津浜</t>
  </si>
  <si>
    <t>ﾐﾂﾊﾏ</t>
  </si>
  <si>
    <t>伊予AC</t>
  </si>
  <si>
    <t>ｲﾖAC</t>
  </si>
  <si>
    <t>伊予市体協</t>
  </si>
  <si>
    <t>ｲﾖｼﾀｲｲｸｷｮｳｶｲ</t>
  </si>
  <si>
    <t>島根大</t>
  </si>
  <si>
    <t>ｼﾏﾈﾀﾞｲ</t>
  </si>
  <si>
    <t>西条農</t>
  </si>
  <si>
    <t>ｻｲｼﾞｮｳﾉｳｷﾞｮｳ</t>
  </si>
  <si>
    <t>垣生</t>
  </si>
  <si>
    <t>ﾊﾌﾞ</t>
  </si>
  <si>
    <t>大久ｽﾎﾟ少</t>
  </si>
  <si>
    <t>ｵｵｸｽﾎﾟｰﾂｼｮｳﾈﾝﾀﾞﾝ</t>
  </si>
  <si>
    <t>今治クラブ</t>
  </si>
  <si>
    <t>ｲﾏﾊﾞﾘｸﾗﾌﾞ</t>
  </si>
  <si>
    <t>愛媛大</t>
  </si>
  <si>
    <t>ｴﾋﾒﾀﾞｲ</t>
  </si>
  <si>
    <t>小松</t>
  </si>
  <si>
    <t>ｺﾏﾂ</t>
  </si>
  <si>
    <t>津田</t>
  </si>
  <si>
    <t>ﾂﾀﾞ</t>
  </si>
  <si>
    <t>愛南町ｽﾎﾟ少</t>
  </si>
  <si>
    <t>ｱｲﾅﾝﾁｮｳｽﾎﾟｰﾂｼｮｳﾈﾝﾀﾞﾝ</t>
  </si>
  <si>
    <t>南陸クラブ</t>
  </si>
  <si>
    <t>ﾅﾝﾖﾘｸｼﾞｮｳｸﾗﾌﾞ</t>
  </si>
  <si>
    <t>福岡教育大</t>
  </si>
  <si>
    <t>ﾌｸｵｶｷｮｳｲｸﾀﾞｲ</t>
  </si>
  <si>
    <t>東予</t>
  </si>
  <si>
    <t>ﾄｳﾖ</t>
  </si>
  <si>
    <t>余土</t>
  </si>
  <si>
    <t>ﾖﾄﾞ</t>
  </si>
  <si>
    <t>松山陸上クラブ</t>
  </si>
  <si>
    <t>ﾏﾂﾔﾏﾘｸｼﾞｮｳｸﾗﾌﾞ</t>
  </si>
  <si>
    <t>東予市体協</t>
  </si>
  <si>
    <t>ﾄｳﾖｼﾀｲｲｸｷｮｳｶｲ</t>
  </si>
  <si>
    <t>九州大</t>
  </si>
  <si>
    <t>ｷｭｳｼｭｳﾀﾞｲ</t>
  </si>
  <si>
    <t>丹原</t>
  </si>
  <si>
    <t>ﾀﾝﾊﾞﾗ</t>
  </si>
  <si>
    <t>日浦</t>
  </si>
  <si>
    <t>ﾋｳﾗ</t>
  </si>
  <si>
    <t>ひうち陸上ｸﾗﾌﾞ</t>
  </si>
  <si>
    <t>ﾋｳﾁﾘｸｼﾞｮｳｸﾗﾌﾞ</t>
  </si>
  <si>
    <t>愛媛銀行</t>
  </si>
  <si>
    <t>ｴﾋﾒｷﾞﾝｺｳ</t>
  </si>
  <si>
    <t>九州工業大</t>
  </si>
  <si>
    <t>ｷｭｳｼｭｳｺｳｷﾞｮｳﾀﾞｲ</t>
  </si>
  <si>
    <t>今治西</t>
  </si>
  <si>
    <t>ｲﾏﾊﾞﾘﾆｼ</t>
  </si>
  <si>
    <t>久米</t>
  </si>
  <si>
    <t>ｸﾒ</t>
  </si>
  <si>
    <t>神拝クラブ</t>
  </si>
  <si>
    <t>ｶﾝﾊﾞｲｸﾗﾌﾞ</t>
  </si>
  <si>
    <t>日土東走ろう会</t>
  </si>
  <si>
    <t>ﾋﾂﾞﾁﾋｶﾞｼﾊｼﾛｳｶｲ</t>
  </si>
  <si>
    <t>大分大</t>
  </si>
  <si>
    <t>ｵｵｲﾀﾀﾞｲｶﾞｸ</t>
  </si>
  <si>
    <t>今治南</t>
  </si>
  <si>
    <t>ｲﾏﾊﾞﾘﾐﾅﾐ</t>
  </si>
  <si>
    <t>南第二</t>
  </si>
  <si>
    <t>ﾐﾅﾐﾀﾞｲﾆ</t>
  </si>
  <si>
    <t>川内さくらｸﾗﾌﾞ</t>
  </si>
  <si>
    <t>ｶﾜｳﾁｻｸﾗｸﾗﾌﾞ</t>
  </si>
  <si>
    <t>伊予ごしきRC</t>
  </si>
  <si>
    <t>ｲﾖｺﾞｼｷｱｰﾙｼｰ</t>
  </si>
  <si>
    <t>鹿屋体育大</t>
  </si>
  <si>
    <t>ｶﾉﾔﾀｲﾀﾞｲ</t>
  </si>
  <si>
    <t>今治北</t>
  </si>
  <si>
    <t>ｲﾏﾊﾞﾘｷﾀ</t>
  </si>
  <si>
    <t>小野</t>
  </si>
  <si>
    <t>ｵﾉ</t>
  </si>
  <si>
    <t>周布クラブ</t>
  </si>
  <si>
    <t>ｼｭｳｸﾗﾌﾞ</t>
  </si>
  <si>
    <t>松山陸協</t>
  </si>
  <si>
    <t>ﾏﾂﾔﾏｼﾘｸｼﾞｮｳｷｮｳｷﾞｷｮｳｶｲ</t>
  </si>
  <si>
    <t>横浜市立大</t>
  </si>
  <si>
    <t>ﾖｺﾊﾏｼﾘﾂﾀﾞｲ</t>
  </si>
  <si>
    <t>今治工</t>
  </si>
  <si>
    <t>ｲﾏﾊﾞﾘｺｳｷﾞｮｳ</t>
  </si>
  <si>
    <t>久谷</t>
  </si>
  <si>
    <t>ｸﾀﾆ</t>
  </si>
  <si>
    <t>西条クラブ</t>
  </si>
  <si>
    <t>ｻｲｼﾞｮｳｸﾗﾌﾞ</t>
  </si>
  <si>
    <t>大洲体協</t>
  </si>
  <si>
    <t>ｵｵｽﾞﾀｲｷｮｳ</t>
  </si>
  <si>
    <t>城西大</t>
  </si>
  <si>
    <t>ｼﾞｮｳｻｲﾀﾞｲ</t>
  </si>
  <si>
    <t>大島</t>
  </si>
  <si>
    <t>ｵｵｼﾏ</t>
  </si>
  <si>
    <t>桑原</t>
  </si>
  <si>
    <t>ｸﾜﾊﾞﾗ</t>
  </si>
  <si>
    <t>小松クラブ</t>
  </si>
  <si>
    <t>ｺﾏﾂｸﾗﾌﾞ</t>
  </si>
  <si>
    <t>西予市体協</t>
  </si>
  <si>
    <t>ｾｲﾖｼﾀｲｷｮｳ</t>
  </si>
  <si>
    <t>流通経済大</t>
  </si>
  <si>
    <t>ﾘｭｳﾂｳｹｲｻﾞｲﾀﾞｲ</t>
  </si>
  <si>
    <t>今西伯方</t>
  </si>
  <si>
    <t>ｲﾏﾊﾞﾘﾆｼﾊｶﾀﾌﾞﾝｺｳ</t>
  </si>
  <si>
    <t>椿</t>
  </si>
  <si>
    <t>ﾂﾊﾞｷ</t>
  </si>
  <si>
    <t>別宮陸上クラブ</t>
  </si>
  <si>
    <t>ﾍﾞｯｸﾘｸｼﾞｮｳｸﾗﾌﾞ</t>
  </si>
  <si>
    <t>慶応義塾大</t>
  </si>
  <si>
    <t>ｹｲｵｳｷﾞｼﾞｭｸﾀﾞｲ</t>
  </si>
  <si>
    <t>弓削</t>
  </si>
  <si>
    <t>ﾕｹﾞ</t>
  </si>
  <si>
    <t>愛光</t>
  </si>
  <si>
    <t>ｱｲｺｳ</t>
  </si>
  <si>
    <t>立岩ｽﾎﾟ少</t>
  </si>
  <si>
    <t>ﾀﾃｲﾜｽﾎﾟｼｮｳ</t>
  </si>
  <si>
    <t>瀬戸体協</t>
  </si>
  <si>
    <t>ｾﾄﾀｲｲｸｷｮｳｶｲ</t>
  </si>
  <si>
    <t>創価大</t>
  </si>
  <si>
    <t>ｿｳｶﾀﾞｲ</t>
  </si>
  <si>
    <t>今北大三島</t>
  </si>
  <si>
    <t>ｲﾏﾊﾞﾘｷﾀｵｵﾐｼﾏﾌﾞﾝｺｳ</t>
  </si>
  <si>
    <t>城西</t>
  </si>
  <si>
    <t>ｼﾞｮｳｾｲ</t>
  </si>
  <si>
    <t>神郷クラブ</t>
  </si>
  <si>
    <t>ｺｳｻﾞﾄｸﾗﾌﾞ</t>
  </si>
  <si>
    <t>県庁遊走会</t>
  </si>
  <si>
    <t>ｴﾋﾒｹﾝﾁｮｳﾕｳｿｳｶｲ</t>
  </si>
  <si>
    <t>中央大</t>
  </si>
  <si>
    <t>ﾁｭｳｵｳﾀﾞｲ</t>
  </si>
  <si>
    <t>北条</t>
  </si>
  <si>
    <t>ﾎｳｼﾞｮｳ</t>
  </si>
  <si>
    <t>松山北</t>
  </si>
  <si>
    <t>ﾏﾂﾔﾏｷﾀ</t>
  </si>
  <si>
    <t>玉津陸上クラブ</t>
  </si>
  <si>
    <t>ﾀﾏﾂﾘｸｼﾞｮｳｸﾗﾌﾞ</t>
  </si>
  <si>
    <t>松山ﾏｽﾀｰｽﾞ</t>
  </si>
  <si>
    <t>ﾏﾂﾔﾏﾏｽﾀｰｽﾞ</t>
  </si>
  <si>
    <t>青山学院大</t>
  </si>
  <si>
    <t>ｱｵﾔﾏｶﾞｸｲﾝﾀﾞｲ</t>
  </si>
  <si>
    <t>松山東</t>
  </si>
  <si>
    <t>ﾏﾂﾔﾏﾋｶﾞｼ</t>
  </si>
  <si>
    <t>美須賀</t>
  </si>
  <si>
    <t>ﾐｽｶ</t>
  </si>
  <si>
    <t>国安クラブ</t>
  </si>
  <si>
    <t>ｸﾆﾔｽｸﾗﾌﾞ</t>
  </si>
  <si>
    <t>みしまﾌﾚﾝｽﾞ</t>
  </si>
  <si>
    <t>ﾐｼﾏﾌﾚﾝｽﾞ</t>
  </si>
  <si>
    <t>日本大</t>
  </si>
  <si>
    <t>ﾆﾎﾝﾀﾞｲ</t>
  </si>
  <si>
    <t>松山西中等</t>
  </si>
  <si>
    <t>ﾏﾂﾔﾏﾆｼﾁｭｳﾄｳ</t>
  </si>
  <si>
    <t>今治日吉</t>
  </si>
  <si>
    <t>ｲﾏﾊﾞﾘﾋﾖｼ</t>
  </si>
  <si>
    <t>北久米クラブ</t>
  </si>
  <si>
    <t>ｷﾀｸﾒｸﾗﾌﾞ</t>
  </si>
  <si>
    <t>朝倉･玉川クラブ</t>
  </si>
  <si>
    <t>ｱｻｶﾜ･ﾀﾏｶﾞﾜｸﾗﾌﾞ</t>
  </si>
  <si>
    <t>日女体大</t>
  </si>
  <si>
    <t>ﾆﾁｼﾞｮﾀｲﾀﾞｲ</t>
  </si>
  <si>
    <t>近見</t>
  </si>
  <si>
    <t>ﾁｶﾐ</t>
  </si>
  <si>
    <t>宇和町小学校</t>
  </si>
  <si>
    <t>ｳﾜﾏﾁｼｮｳｶﾞｯｺｳ</t>
  </si>
  <si>
    <t>宇和島陸協</t>
  </si>
  <si>
    <t>ｳﾜｼﾞﾏﾘｸｼﾞｮｳｷｮｳｷﾞｷｮｳｶｲ</t>
  </si>
  <si>
    <t>日体大</t>
  </si>
  <si>
    <t>ﾆｯﾀｲﾀﾞｲ</t>
  </si>
  <si>
    <t>立花</t>
  </si>
  <si>
    <t>ﾀﾁﾊﾞﾅ</t>
  </si>
  <si>
    <t>伯方FC</t>
  </si>
  <si>
    <t>ﾊｶﾀｴﾌｼｰ</t>
  </si>
  <si>
    <t>鬼北体協</t>
  </si>
  <si>
    <t>ｷﾎｸﾀｷｮｳ</t>
  </si>
  <si>
    <t>明治大</t>
  </si>
  <si>
    <t>ﾒｲｼﾞﾀﾞｲ</t>
  </si>
  <si>
    <t>松山工</t>
  </si>
  <si>
    <t>ﾏﾂﾔﾏｺｳｷﾞｮｳ</t>
  </si>
  <si>
    <t>桜井</t>
  </si>
  <si>
    <t>ｻｸﾗｲ</t>
  </si>
  <si>
    <t>垣生JAC</t>
  </si>
  <si>
    <t>ﾊﾌﾞｼﾞｪｲｴｰｼｰ</t>
  </si>
  <si>
    <t>吉田浜ｸﾗﾌﾞ</t>
  </si>
  <si>
    <t>ﾖｼﾀﾞﾊﾏｸﾗﾌﾞ</t>
  </si>
  <si>
    <t>早稲田大</t>
  </si>
  <si>
    <t>ﾜｾﾀﾞﾀﾞｲ</t>
  </si>
  <si>
    <t>松山商</t>
  </si>
  <si>
    <t>ﾏﾂﾔﾏｼｮｳｷﾞｮｳ</t>
  </si>
  <si>
    <t>愛媛県jrﾄﾗｲｱｽﾛﾝｸﾗﾌﾞ</t>
  </si>
  <si>
    <t>ｴﾋﾒｹﾝｼﾞｭﾆｱﾄﾗｲｱｽﾛﾝｸﾗﾌﾞ</t>
  </si>
  <si>
    <t>久万町体協</t>
  </si>
  <si>
    <t>ｸﾏﾁｮｳﾀｲｲｸｷｮｳｶｲ</t>
  </si>
  <si>
    <t>法政大</t>
  </si>
  <si>
    <t>ﾎｳｾｲﾀﾞｲ</t>
  </si>
  <si>
    <t>東温</t>
  </si>
  <si>
    <t>ﾄｳｵﾝ</t>
  </si>
  <si>
    <t>城東陸上クラブ</t>
  </si>
  <si>
    <t>ｼﾞｮｳﾄｳﾘｸｼﾞｮｳｸﾗﾌﾞ</t>
  </si>
  <si>
    <t>宇和島西風ク</t>
  </si>
  <si>
    <t>ｳﾜｼﾞﾏｾｲﾌｳｸﾗﾌﾞ</t>
  </si>
  <si>
    <t>東京工業大</t>
  </si>
  <si>
    <t>ﾄｳｷｮｳｺｳｷﾞｮｳﾀﾞｲ</t>
  </si>
  <si>
    <t>上浮穴</t>
  </si>
  <si>
    <t>ｶﾐｳｹﾅ</t>
  </si>
  <si>
    <t>城南</t>
  </si>
  <si>
    <t>ｼﾞｮｳﾅﾝ</t>
  </si>
  <si>
    <t>やまなみﾊﾞﾝﾃﾞｨｯﾂ</t>
  </si>
  <si>
    <t>ﾔﾏﾅﾐﾊﾞﾝﾃﾞｨｯﾂ</t>
  </si>
  <si>
    <t>城辺体協</t>
  </si>
  <si>
    <t>ｼﾞｮｳﾍﾝﾁｮｳﾀｲｲｸｷｮｳｶｲ</t>
  </si>
  <si>
    <t>中京大</t>
  </si>
  <si>
    <t>ﾁｭｳｷｮｳﾀﾞｲ</t>
  </si>
  <si>
    <t>小田</t>
  </si>
  <si>
    <t>ｵﾀﾞ</t>
  </si>
  <si>
    <t>城北</t>
  </si>
  <si>
    <t>ｼﾞｮｳﾎｸ</t>
  </si>
  <si>
    <t>愛顔のｼﾞｭﾆｱAC</t>
  </si>
  <si>
    <t>ｴｶﾞｵﾉｼﾞｭﾆｱAC</t>
  </si>
  <si>
    <t>松山市役所走</t>
  </si>
  <si>
    <t>ﾏﾂﾔﾏｼﾔｸｼｮﾊｼﾛｳｶｲ</t>
  </si>
  <si>
    <t>愛知学院大</t>
  </si>
  <si>
    <t>ｱｲﾁｶﾞｸｲﾝﾀﾞｲ</t>
  </si>
  <si>
    <t>伊予農</t>
  </si>
  <si>
    <t>ｲﾖﾉｳ</t>
  </si>
  <si>
    <t>城東</t>
  </si>
  <si>
    <t>ｼﾞｮｳﾄｳ</t>
  </si>
  <si>
    <t>南吉井小</t>
  </si>
  <si>
    <t>ﾐﾅﾐﾖｼｲｼｮｳ</t>
  </si>
  <si>
    <t>砥部ｱｽﾘｰﾄｸ</t>
  </si>
  <si>
    <t>ﾄﾍﾞｱｽﾘｰﾄｸﾗﾌﾞ</t>
  </si>
  <si>
    <t>龍谷大</t>
  </si>
  <si>
    <t>ﾘｭｳｺｸﾀﾞｲ</t>
  </si>
  <si>
    <t>中山</t>
  </si>
  <si>
    <t>ﾅｶﾔﾏ</t>
  </si>
  <si>
    <t>伊方</t>
  </si>
  <si>
    <t>ｲｶﾀ</t>
  </si>
  <si>
    <t>玉川町少年柔道会</t>
  </si>
  <si>
    <t>ﾀﾏｶﾞﾜﾁｮｳｼｮｳﾈﾝｼﾞｭｳﾄﾞｳｶｲ</t>
  </si>
  <si>
    <t>松山自衛隊</t>
  </si>
  <si>
    <t>ﾏﾂﾔﾏｼﾞｴｲﾀｲ</t>
  </si>
  <si>
    <t>大谷大</t>
  </si>
  <si>
    <t>ｵｵﾀﾆﾀﾞｲ</t>
  </si>
  <si>
    <t>大洲</t>
  </si>
  <si>
    <t>ｵｵｽﾞ</t>
  </si>
  <si>
    <t>松柏</t>
  </si>
  <si>
    <t>ﾏﾂｶﾔ</t>
  </si>
  <si>
    <t>小野ｽﾎﾟｰﾂ少年団</t>
  </si>
  <si>
    <t>ｵﾉｽﾎﾟｰﾂｼｮｳﾈﾝﾀﾞﾝ</t>
  </si>
  <si>
    <t>今治ｱｽﾘｰﾄｸ</t>
  </si>
  <si>
    <t>ｲﾏﾊﾞﾘｱｽﾘｰﾄｸﾗﾌﾞ</t>
  </si>
  <si>
    <t>大阪学院大</t>
  </si>
  <si>
    <t>ｵｵｻｶｶﾞｸｲﾝﾀﾞｲ</t>
  </si>
  <si>
    <t>大洲農</t>
  </si>
  <si>
    <t>ｵｵｽﾞﾉｳ</t>
  </si>
  <si>
    <t>青石</t>
  </si>
  <si>
    <t>ｱｵｲｼ</t>
  </si>
  <si>
    <t xml:space="preserve">松山ｴｷｽﾊﾟｰﾄ </t>
  </si>
  <si>
    <t>ﾏﾂﾔﾏｴｷｽﾊﾟｰﾄ</t>
  </si>
  <si>
    <t>大阪経済大</t>
  </si>
  <si>
    <t>ｵｵｻｶｹｻﾞｲﾀﾞｲ</t>
  </si>
  <si>
    <t>長浜</t>
  </si>
  <si>
    <t>ﾅｶﾞﾊﾏ</t>
  </si>
  <si>
    <t>新居浜北</t>
  </si>
  <si>
    <t>ﾆｲﾊﾏｷﾀ</t>
  </si>
  <si>
    <t>津島しらさぎ陸上ｸﾗﾌﾞ</t>
  </si>
  <si>
    <t>ﾂｼﾏｼﾗｻｷﾞﾘｸｼﾞｮｳｸﾗﾌﾞ</t>
  </si>
  <si>
    <t>ＭＰＣ</t>
  </si>
  <si>
    <t>MPC</t>
  </si>
  <si>
    <t>大阪経法大</t>
  </si>
  <si>
    <t>ｵｵｻｶｹｲﾎｳﾀﾞｲ</t>
  </si>
  <si>
    <t>内子</t>
  </si>
  <si>
    <t>ｳﾁｺ</t>
  </si>
  <si>
    <t>角野</t>
  </si>
  <si>
    <t>ｽﾐﾉ</t>
  </si>
  <si>
    <t>北久米SC</t>
  </si>
  <si>
    <t>ｷﾀｸﾒｴｽｼｰ</t>
  </si>
  <si>
    <t>石井体協</t>
  </si>
  <si>
    <t>ｲｼｲﾀｲｷｮｳ</t>
  </si>
  <si>
    <t>大阪産業大</t>
  </si>
  <si>
    <t>ｵｵｻｶｻﾝｷﾞｮｳﾀﾞｲ</t>
  </si>
  <si>
    <t>八幡浜</t>
  </si>
  <si>
    <t>ﾔﾜﾀﾊﾏ</t>
  </si>
  <si>
    <t>川東</t>
  </si>
  <si>
    <t>ｶﾜﾋｶﾞｼ</t>
  </si>
  <si>
    <t>多賀小</t>
  </si>
  <si>
    <t>ﾀｶﾞｼｮｳ</t>
  </si>
  <si>
    <t>内子走友会</t>
  </si>
  <si>
    <t>ｳﾁｺｿｳﾕｳｶｲ</t>
  </si>
  <si>
    <t>大阪体育大</t>
  </si>
  <si>
    <t>ｵｵｻｶﾀｲﾀﾞｲ</t>
  </si>
  <si>
    <t>八幡浜工</t>
  </si>
  <si>
    <t>ﾔﾜﾀﾊﾏｺｳｷﾞｮｳ</t>
  </si>
  <si>
    <t>西条南</t>
  </si>
  <si>
    <t>ｻｲｼﾞｮｳﾐﾅﾐ</t>
  </si>
  <si>
    <t>ﾁｰﾑｵｷﾀﾛｳ</t>
  </si>
  <si>
    <t>松前体協</t>
  </si>
  <si>
    <t>ﾏｻｷﾀｲｷｮｳ</t>
  </si>
  <si>
    <t>追手門学大</t>
  </si>
  <si>
    <t>ｵｳﾃﾓﾝｶﾞｸｲﾝﾀﾞｲ</t>
  </si>
  <si>
    <t>川之石</t>
  </si>
  <si>
    <t>ｶﾜﾉｲｼ</t>
  </si>
  <si>
    <t>西条北</t>
  </si>
  <si>
    <t>ｻｲｼﾞｮｳｷﾀ</t>
  </si>
  <si>
    <t>垣生Ｔ＆Ｆ</t>
  </si>
  <si>
    <t>ﾊﾌﾞT&amp;F</t>
  </si>
  <si>
    <t>土佐ＡＣ</t>
  </si>
  <si>
    <t>ﾄｻAC</t>
  </si>
  <si>
    <t>関西大</t>
  </si>
  <si>
    <t>ｶﾝｻｲﾀﾞｲ</t>
  </si>
  <si>
    <t>三崎</t>
  </si>
  <si>
    <t>ﾐｻｷ</t>
  </si>
  <si>
    <t>大洲東</t>
  </si>
  <si>
    <t>ｵｵｽﾞﾋｶﾞｼ</t>
  </si>
  <si>
    <t>Niihama T&amp;F</t>
  </si>
  <si>
    <t>ﾆｲﾊﾏT&amp;F</t>
  </si>
  <si>
    <t>ﾀﾞｲｷｱｸｼｽ</t>
  </si>
  <si>
    <t>神戸学院大</t>
  </si>
  <si>
    <t>ｺｳﾍﾞｶﾞｸｲﾝﾀﾞｲ</t>
  </si>
  <si>
    <t>宇和三瓶</t>
  </si>
  <si>
    <t>ｳﾜﾐｶﾒﾌﾞﾝｺｳ</t>
  </si>
  <si>
    <t>大洲南</t>
  </si>
  <si>
    <t>ｵｵｽﾞﾐﾅﾐ</t>
  </si>
  <si>
    <t>上分小</t>
  </si>
  <si>
    <t>ｶﾐﾌﾞﾝｼｮｳ</t>
  </si>
  <si>
    <t>西条市陸協</t>
  </si>
  <si>
    <t>ｻｲｼﾞｮｳｼﾘｯｷｮｳ</t>
  </si>
  <si>
    <t>園田学園女大</t>
  </si>
  <si>
    <t>ｿﾉﾀﾞｶﾞｸｴﾝｼﾞｮｼﾀﾞｲ</t>
  </si>
  <si>
    <t>宇和</t>
  </si>
  <si>
    <t>ｳﾜ</t>
  </si>
  <si>
    <t>大洲北</t>
  </si>
  <si>
    <t>ｵｵｽﾞｷﾀ</t>
  </si>
  <si>
    <t>余土小</t>
  </si>
  <si>
    <t>ﾖﾄﾞｼｮｳ</t>
  </si>
  <si>
    <t>愛光学園教</t>
  </si>
  <si>
    <t>ｱｲｺｳｶﾞｸｴﾝｷｮｳｲﾝ</t>
  </si>
  <si>
    <t>武庫川女子大</t>
  </si>
  <si>
    <t>ﾑｺｶﾞﾜｼﾞｮｼﾀﾞｲ</t>
  </si>
  <si>
    <t>野村</t>
  </si>
  <si>
    <t>ﾉﾑﾗ</t>
  </si>
  <si>
    <t>肱東</t>
  </si>
  <si>
    <t>ｺｳﾄｳ</t>
  </si>
  <si>
    <t>伊台小</t>
  </si>
  <si>
    <t>ｲﾀﾞｲｼｮｳ</t>
  </si>
  <si>
    <t>Re･sｔation</t>
  </si>
  <si>
    <t>ﾘ･ｽﾃｰｼｮﾝ</t>
  </si>
  <si>
    <t>天理大</t>
  </si>
  <si>
    <t>ﾃﾝﾘﾀﾞｲ</t>
  </si>
  <si>
    <t>宇和島東</t>
  </si>
  <si>
    <t>ｳﾜｼﾞﾏﾋｶﾞｼ</t>
  </si>
  <si>
    <t>平野</t>
  </si>
  <si>
    <t>ﾋﾗﾉ</t>
  </si>
  <si>
    <t>東雲小</t>
  </si>
  <si>
    <t>ｼﾉﾉﾒｼｮｳ</t>
  </si>
  <si>
    <t>川之江T&amp;F</t>
  </si>
  <si>
    <t>ｶﾜﾉｴT&amp;F</t>
  </si>
  <si>
    <t>岡山商大</t>
  </si>
  <si>
    <t>ｵｶﾔﾏｼｮｳｶﾀﾞｲｶﾞｸ</t>
  </si>
  <si>
    <t>宇南中等</t>
  </si>
  <si>
    <t>ｳﾅﾝﾁｭｳﾄｳ</t>
  </si>
  <si>
    <t>川之江南</t>
  </si>
  <si>
    <t>ｶﾜﾉｴﾐﾅﾐ</t>
  </si>
  <si>
    <t>松前小</t>
  </si>
  <si>
    <t>ﾏｻｷｼｮｳ</t>
  </si>
  <si>
    <t>ＮＭＴ④</t>
  </si>
  <si>
    <t>ｴﾇｴﾑﾃｨ④</t>
  </si>
  <si>
    <t>川崎医療福祉大</t>
  </si>
  <si>
    <t>ｶﾜｻｷｲﾘｮｳﾌｸｼﾀﾞｲ</t>
  </si>
  <si>
    <t>宇和島水</t>
  </si>
  <si>
    <t>ｳﾜｼﾞﾏｽｲｻﾝ</t>
  </si>
  <si>
    <t>川之江北</t>
  </si>
  <si>
    <t>ｶﾜﾉｴｷﾀ</t>
  </si>
  <si>
    <t>松山クラブ</t>
  </si>
  <si>
    <t>ﾏﾂﾔﾏｸﾗﾌﾞ</t>
  </si>
  <si>
    <t>宇和島ｸﾗﾌﾞ</t>
  </si>
  <si>
    <t>ｳﾜｼﾞﾏｸﾗﾌﾞ</t>
  </si>
  <si>
    <t>美作大</t>
  </si>
  <si>
    <t>ﾐﾏｻｶﾀﾞｲ</t>
  </si>
  <si>
    <t>吉田</t>
  </si>
  <si>
    <t>ﾖｼﾀﾞ</t>
  </si>
  <si>
    <t>港南</t>
  </si>
  <si>
    <t>ｺｳﾅﾝ</t>
  </si>
  <si>
    <t>愛大附属小</t>
  </si>
  <si>
    <t>ｱｲﾀﾞｲﾌｿﾞｸｼｮｳ</t>
  </si>
  <si>
    <t>津島体協</t>
  </si>
  <si>
    <t>ﾂｼﾏﾀｲｷｮｳ</t>
  </si>
  <si>
    <t>広島経済大</t>
  </si>
  <si>
    <t>ﾋﾛｼﾏｹｲｻﾞｲﾀﾞｲ</t>
  </si>
  <si>
    <t>北宇和三間</t>
  </si>
  <si>
    <t>ｷﾀｳﾜﾐﾏﾌﾞﾝｺｳ</t>
  </si>
  <si>
    <t>北条北</t>
  </si>
  <si>
    <t>ﾎｳｼﾞｮｳｷﾀ</t>
  </si>
  <si>
    <t>粟井小</t>
  </si>
  <si>
    <t>ｱﾜｲｼｮｳ</t>
  </si>
  <si>
    <t>松山聾教</t>
  </si>
  <si>
    <t>ﾏﾂﾔﾏﾛｳｶﾞｯｺｳｷｮｳｲﾝ</t>
  </si>
  <si>
    <t>広島工業大</t>
  </si>
  <si>
    <t>ﾋﾛｼﾏｺｳｷﾞｮｳﾀﾞｲ</t>
  </si>
  <si>
    <t>北宇和</t>
  </si>
  <si>
    <t>ｷﾀｳﾜ</t>
  </si>
  <si>
    <t>北条南</t>
  </si>
  <si>
    <t>ﾎｳｼﾞｮｳﾐﾅﾐ</t>
  </si>
  <si>
    <t>LODESTAR AC</t>
  </si>
  <si>
    <t>ＩＦＤ</t>
  </si>
  <si>
    <t>ｱｲｴﾌﾃﾞｨｰ</t>
  </si>
  <si>
    <t>四国学院大</t>
  </si>
  <si>
    <t>ｼｺｸｶﾞｸｲﾝﾀﾞｲ</t>
  </si>
  <si>
    <t>宇東津島</t>
  </si>
  <si>
    <t>ｳﾜｼﾞﾏﾋｶﾞｼﾂｼﾏﾌﾞﾝｺｳ</t>
  </si>
  <si>
    <t>東予東</t>
  </si>
  <si>
    <t>ﾄｳﾖﾋｶﾞｼ</t>
  </si>
  <si>
    <t>Ｂ＆Ｍキッズ</t>
  </si>
  <si>
    <t>B&amp;Mｷｯｽﾞ</t>
  </si>
  <si>
    <t>今治市消防</t>
  </si>
  <si>
    <t>ｲﾏﾊﾞﾘｼｼｮｳﾎﾞｳﾎﾝﾌﾞ</t>
  </si>
  <si>
    <t>松山大</t>
  </si>
  <si>
    <t>ﾏﾂﾔﾏﾀﾞｲ</t>
  </si>
  <si>
    <t>南宇和</t>
  </si>
  <si>
    <t>ﾐﾅﾐｳﾜ</t>
  </si>
  <si>
    <t>東予西</t>
  </si>
  <si>
    <t>ﾄｳﾖﾆｼ</t>
  </si>
  <si>
    <t>TEAM 755</t>
  </si>
  <si>
    <t>RATTLE</t>
  </si>
  <si>
    <t>ﾗｯﾄﾙ</t>
  </si>
  <si>
    <t>福岡大</t>
  </si>
  <si>
    <t>ﾌｸｵｶﾀﾞｲ</t>
  </si>
  <si>
    <t>新居浜商</t>
  </si>
  <si>
    <t>ﾆｲﾊﾏｼｮｳｷﾞｮｳ</t>
  </si>
  <si>
    <t>河北</t>
  </si>
  <si>
    <t>ｶﾎｸ</t>
  </si>
  <si>
    <t>伯方T＆F</t>
  </si>
  <si>
    <t>ﾊｶﾀT&amp;F</t>
  </si>
  <si>
    <t>ﾆｭｰﾓｰﾄﾞAC</t>
  </si>
  <si>
    <t>国際武道大</t>
  </si>
  <si>
    <t>ｺｸｻｲﾌﾞﾄﾞｳﾀﾞｲ</t>
  </si>
  <si>
    <t>今東中等</t>
  </si>
  <si>
    <t>ｲﾏﾋｶﾞｼﾁｭｳﾄｳ</t>
  </si>
  <si>
    <t>中島</t>
  </si>
  <si>
    <t>ﾅｶｼﾞﾏ</t>
  </si>
  <si>
    <t>ＬＩＲＵＮ ＡＣ</t>
  </si>
  <si>
    <t>LIRUN AC</t>
  </si>
  <si>
    <t>今治競走ｸﾗﾌﾞ</t>
  </si>
  <si>
    <t>ｲﾏﾊﾞﾘｷｮｳｿｳｸﾗﾌﾞ</t>
  </si>
  <si>
    <t>聖カタリナ大</t>
  </si>
  <si>
    <t>ｾｲｶﾀﾘﾅﾀﾞｲ</t>
  </si>
  <si>
    <t>伊予</t>
  </si>
  <si>
    <t>ｲﾖ</t>
  </si>
  <si>
    <t>重信</t>
  </si>
  <si>
    <t>ｼｹﾞﾉﾌﾞ</t>
  </si>
  <si>
    <t>四国中央ＡＣ</t>
  </si>
  <si>
    <t>ｼｺｸﾁｭｳｵｳAC</t>
  </si>
  <si>
    <t>あかほり鍼灸</t>
  </si>
  <si>
    <t>ｱｶﾎﾘﾊﾘｷｭｳ</t>
  </si>
  <si>
    <t>高知大</t>
  </si>
  <si>
    <t>ｺｳﾁﾀﾞｲ</t>
  </si>
  <si>
    <t>松山中央</t>
  </si>
  <si>
    <t>ﾏﾂﾔﾏﾁｭｳｵｳ</t>
  </si>
  <si>
    <t>大西</t>
  </si>
  <si>
    <t>ｵｵﾆｼ</t>
  </si>
  <si>
    <t>愛アスリートクラブ</t>
  </si>
  <si>
    <t>ｱｲｱｽﾘｰﾄｸﾗﾌﾞ</t>
  </si>
  <si>
    <t>東女体大</t>
  </si>
  <si>
    <t>ﾄｳｼﾞｮﾀｲﾀﾞｲ</t>
  </si>
  <si>
    <t>松南砥部</t>
  </si>
  <si>
    <t>ﾏﾂﾔﾏﾐﾅﾐﾄﾍﾞﾌﾞﾝｺｳ</t>
  </si>
  <si>
    <t>吉海</t>
  </si>
  <si>
    <t>ﾖｼｳﾐ</t>
  </si>
  <si>
    <t>余土クラブ</t>
  </si>
  <si>
    <t>ﾖﾄﾞｸﾗﾌﾞ</t>
  </si>
  <si>
    <t>愛媛ＳＳ</t>
  </si>
  <si>
    <t>ｴﾋﾒSS</t>
  </si>
  <si>
    <t>今治明徳短大</t>
  </si>
  <si>
    <t>ｲﾏﾊﾞﾘﾒｲﾄｸﾀﾝﾀﾞｲ</t>
  </si>
  <si>
    <t>松北中島</t>
  </si>
  <si>
    <t>ﾏﾂﾔﾏｷﾀﾅｶｼﾞﾏﾌﾞﾝｺｳ</t>
  </si>
  <si>
    <t>宮窪</t>
  </si>
  <si>
    <t>ﾐﾔｸﾎﾞ</t>
  </si>
  <si>
    <t>ＲＬクラブ</t>
  </si>
  <si>
    <t>RLｸﾗﾌﾞ</t>
  </si>
  <si>
    <t>聖ｶﾀﾘﾅ大ＡＣ</t>
  </si>
  <si>
    <t>ｾｲｶﾀﾘﾅﾀﾞｲAC</t>
  </si>
  <si>
    <t>愛媛女短大</t>
  </si>
  <si>
    <t>ｴﾋﾒｼﾞｮｼﾀﾝﾀﾞｲ</t>
  </si>
  <si>
    <t>(新)八幡浜</t>
    <rPh sb="1" eb="2">
      <t>シン</t>
    </rPh>
    <rPh sb="3" eb="6">
      <t>ヤワタハマ</t>
    </rPh>
    <phoneticPr fontId="11"/>
  </si>
  <si>
    <t>ｼﾝﾔﾜﾀﾊﾏ</t>
    <phoneticPr fontId="11"/>
  </si>
  <si>
    <t>西伯方</t>
  </si>
  <si>
    <t>ﾆｼﾊｶﾀ</t>
  </si>
  <si>
    <t>イエローバード</t>
  </si>
  <si>
    <t>ｲｴﾛｰﾊﾞｰﾄﾞ</t>
  </si>
  <si>
    <t>愛媛マスターズ</t>
  </si>
  <si>
    <t>ｴﾋﾒﾏｽﾀｰｽﾞ</t>
  </si>
  <si>
    <t>広島商船高専</t>
  </si>
  <si>
    <t>ﾋﾛｼﾏｼｮｳｾﾝｺｳｾﾝ</t>
  </si>
  <si>
    <t>松山盲</t>
  </si>
  <si>
    <t>ﾏﾂﾔﾏﾓｳ</t>
  </si>
  <si>
    <t>伯方</t>
  </si>
  <si>
    <t>ﾊｶﾀ</t>
  </si>
  <si>
    <t>愛媛ＲＡ</t>
  </si>
  <si>
    <t>ｴﾋﾒRA</t>
  </si>
  <si>
    <t>ジーケーライン</t>
  </si>
  <si>
    <t>ｼﾞｰｹｰﾗｲﾝ</t>
  </si>
  <si>
    <t>弓削商船高専</t>
  </si>
  <si>
    <t>松山聾</t>
  </si>
  <si>
    <t>ﾏﾂﾔﾏﾛｳ</t>
  </si>
  <si>
    <t>チーターズ</t>
  </si>
  <si>
    <t>ﾁｰﾀｰｽﾞ</t>
  </si>
  <si>
    <t>堀之内AC</t>
  </si>
  <si>
    <t>ﾎﾘﾉｳﾁAC</t>
  </si>
  <si>
    <t>農業大学校</t>
  </si>
  <si>
    <t>ﾉｳｷﾞｮｳﾀﾞｲｶﾞｯｺｳ</t>
  </si>
  <si>
    <t>宇和聾</t>
  </si>
  <si>
    <t>ｳﾜﾛｳ</t>
  </si>
  <si>
    <t>Glanz AC</t>
  </si>
  <si>
    <t>三瓶高OB</t>
  </si>
  <si>
    <t>ﾐｶﾒｺｳｵｰﾋﾞｰ</t>
  </si>
  <si>
    <t>愛媛大医学部</t>
  </si>
  <si>
    <t>ｴﾋﾒﾀﾞｲｲｶﾞｸﾌﾞ</t>
  </si>
  <si>
    <t>しげのぶ特支</t>
  </si>
  <si>
    <t>ｼｹﾞﾉﾌﾞﾄｸﾊﾞﾂｼｴﾝ</t>
  </si>
  <si>
    <t>上浦</t>
  </si>
  <si>
    <t>ｶﾐｳﾗ</t>
  </si>
  <si>
    <t>堀江小</t>
  </si>
  <si>
    <t>ﾎﾘｴｼｮｳ</t>
  </si>
  <si>
    <t>新田AC</t>
  </si>
  <si>
    <t>ﾆｯﾀｴｰｼｰ</t>
  </si>
  <si>
    <t>信州大</t>
  </si>
  <si>
    <t>ｼﾝｼｭｳﾀﾞｲ</t>
  </si>
  <si>
    <t>今治特支</t>
  </si>
  <si>
    <t>ｲﾏﾊﾞﾘﾄｸﾍﾞﾂｼｴﾝ</t>
  </si>
  <si>
    <t>岩城</t>
  </si>
  <si>
    <t>ｲﾜｷﾞ</t>
  </si>
  <si>
    <t>g-kids</t>
  </si>
  <si>
    <t>伊予高OB</t>
  </si>
  <si>
    <t>ｲﾖｺｳｵｰﾋﾞｰ</t>
  </si>
  <si>
    <t>吉備国際大</t>
  </si>
  <si>
    <t>ｷﾋﾞｺｸｻｲﾀﾞｲ</t>
  </si>
  <si>
    <t>みなら特支</t>
  </si>
  <si>
    <t>ﾐﾅﾗﾄｸﾍﾞﾂｼｴﾝ</t>
  </si>
  <si>
    <t>あいリンクSC</t>
  </si>
  <si>
    <t>ｱｲﾘﾝｸｽﾎﾟｰﾂｸﾗﾌﾞ</t>
  </si>
  <si>
    <t>宇和体協</t>
  </si>
  <si>
    <t>ｳﾜﾀｲｷｮｳ</t>
  </si>
  <si>
    <t>倉敷芸科大</t>
  </si>
  <si>
    <t>ｸﾗｼｷｹﾞｲｶﾀﾞｲ</t>
  </si>
  <si>
    <t>宇和特支</t>
  </si>
  <si>
    <t>ｳﾜﾄｸﾍﾞﾂｼｴﾝ</t>
  </si>
  <si>
    <t>姫山小</t>
  </si>
  <si>
    <t>ﾋﾒﾔﾏｼｮｳ</t>
  </si>
  <si>
    <t>第三養護教</t>
  </si>
  <si>
    <t>ﾀﾞｲｻﾝﾖｳｺﾞｷｮｳ</t>
  </si>
  <si>
    <t>周南公立大</t>
  </si>
  <si>
    <t>ｼｭｳﾅﾝｺｳﾘﾂﾀﾞｲ</t>
  </si>
  <si>
    <t>愛大附特支</t>
  </si>
  <si>
    <t>ｱｲﾀﾞｲﾌｿﾞｸﾄｸﾍﾞﾂｼｴﾝ</t>
  </si>
  <si>
    <t>別子</t>
  </si>
  <si>
    <t>ﾍﾞｯｼ</t>
  </si>
  <si>
    <t>カルスポキッズ</t>
  </si>
  <si>
    <t>ｶﾙｽﾎﾟｷｯｽﾞ</t>
  </si>
  <si>
    <t>宇和養護教</t>
  </si>
  <si>
    <t>ｳﾜﾖｳｺﾞｷｮｳ</t>
  </si>
  <si>
    <t>神戸大</t>
  </si>
  <si>
    <t>ｺｳﾍﾞﾀﾞｲ</t>
  </si>
  <si>
    <t>みなら特支城北分校</t>
  </si>
  <si>
    <t>ﾐﾅﾗﾄｸﾍﾞﾂｼｴﾝｼﾞｮｳﾎｸﾌﾞﾝｺｳ</t>
  </si>
  <si>
    <t>久万</t>
  </si>
  <si>
    <t>ｸﾏ</t>
  </si>
  <si>
    <t>BLUE</t>
  </si>
  <si>
    <t>三島陸協</t>
  </si>
  <si>
    <t>ﾐｼﾏﾘｯｷｮｳ</t>
  </si>
  <si>
    <t>環太平洋大</t>
  </si>
  <si>
    <t>ｶﾝﾀｲﾍｲﾖｳﾀﾞｲ</t>
  </si>
  <si>
    <t>今治精華</t>
  </si>
  <si>
    <t>ｲﾏﾊﾞﾘｾｲｶ</t>
  </si>
  <si>
    <t>砥部</t>
  </si>
  <si>
    <t>ﾄﾍﾞ</t>
  </si>
  <si>
    <t>ＳＳＣ</t>
  </si>
  <si>
    <t>SSC</t>
  </si>
  <si>
    <t>長浜高教</t>
  </si>
  <si>
    <t>ﾅｶﾞﾊﾏｺｳｷｮｳ</t>
  </si>
  <si>
    <t>秋田大</t>
  </si>
  <si>
    <t>ｱｷﾀﾀﾞｲ</t>
  </si>
  <si>
    <t>FC今治明徳</t>
  </si>
  <si>
    <t>FCｲﾏﾊﾞﾘﾒｲﾄｸ</t>
  </si>
  <si>
    <t>ＫＩＵＭＡＴ</t>
  </si>
  <si>
    <t>KIUMAT</t>
  </si>
  <si>
    <t>今治ｸﾗﾌﾞ</t>
  </si>
  <si>
    <t>尾道大</t>
  </si>
  <si>
    <t>ｵﾉﾐﾁﾀﾞｲ</t>
  </si>
  <si>
    <t>新田</t>
  </si>
  <si>
    <t>ﾆｯﾀ</t>
  </si>
  <si>
    <t>三瓶</t>
  </si>
  <si>
    <t>ﾐｶﾒ</t>
  </si>
  <si>
    <t>Ａ</t>
  </si>
  <si>
    <t>A</t>
  </si>
  <si>
    <t>青石中教</t>
  </si>
  <si>
    <t>ｱｵｲｼﾁｭｳｷｮｳ</t>
  </si>
  <si>
    <t>関西学院大</t>
  </si>
  <si>
    <t>ｶﾝｻｲｶﾞｸｲﾝﾀﾞｲ</t>
  </si>
  <si>
    <t>松山城南</t>
  </si>
  <si>
    <t>ﾏﾂﾔﾏｼﾞｮｳﾅﾝ</t>
  </si>
  <si>
    <t>ＫＳＳ</t>
  </si>
  <si>
    <t>KSS</t>
  </si>
  <si>
    <t>九州情報大</t>
  </si>
  <si>
    <t>ｷｭｳｼｭｳｼﾞｮｳﾎｳﾀﾞｲ</t>
  </si>
  <si>
    <t>OMAC</t>
  </si>
  <si>
    <t>ｲｼﾀﾞｽﾎﾟｰﾂｸﾗﾌﾞ</t>
  </si>
  <si>
    <t>松山聖陵</t>
  </si>
  <si>
    <t>ﾏﾂﾔﾏｾｲﾘｮｳ</t>
  </si>
  <si>
    <t>とべ陸上クラブ</t>
  </si>
  <si>
    <t>ﾄﾍﾞﾘｸｼﾞｮｳｸﾗﾌﾞ</t>
  </si>
  <si>
    <t>NTT西日本</t>
  </si>
  <si>
    <t>NTTﾆｼﾆﾎﾝ</t>
  </si>
  <si>
    <t>東京大</t>
  </si>
  <si>
    <t>ﾄｳｷｮｳﾀﾞｲ</t>
  </si>
  <si>
    <t>松山東雲</t>
  </si>
  <si>
    <t>ﾏﾂﾔﾏｼﾉﾉﾒ</t>
  </si>
  <si>
    <t>三間</t>
  </si>
  <si>
    <t>ﾐﾏ</t>
  </si>
  <si>
    <t>にゃろめのみゃこ</t>
  </si>
  <si>
    <t>ﾆｬﾛﾒﾉﾐｬｺ</t>
  </si>
  <si>
    <t>積水ﾊｳｽ</t>
  </si>
  <si>
    <t>ｾｷｽｲﾊｳｽ</t>
  </si>
  <si>
    <t>国士舘大</t>
  </si>
  <si>
    <t>ｺｸｼｶﾝﾀﾞｲ</t>
  </si>
  <si>
    <t>聖ｶﾀﾘﾅ学園</t>
  </si>
  <si>
    <t>ｾｲｶﾀﾘﾅｶﾞｸｴﾝ</t>
  </si>
  <si>
    <t>広見</t>
  </si>
  <si>
    <t>ﾋﾛﾐ</t>
  </si>
  <si>
    <t>神郷サッカー</t>
  </si>
  <si>
    <t>ｺｳｻﾞﾄｻｯｶｰ</t>
  </si>
  <si>
    <t>久万体協</t>
  </si>
  <si>
    <t>ｸﾏﾀｲｷｮｳ</t>
  </si>
  <si>
    <t>大阪国際大</t>
  </si>
  <si>
    <t>ｵｵｻｶｺｸｻｲﾀﾞｲ</t>
  </si>
  <si>
    <t>済美</t>
  </si>
  <si>
    <t>ｻｲﾋﾞ</t>
  </si>
  <si>
    <t>津島</t>
  </si>
  <si>
    <t>ﾂｼﾏ</t>
  </si>
  <si>
    <t>西予ジュニア</t>
  </si>
  <si>
    <t>ｾｲﾖｼﾞｭﾆｱ</t>
  </si>
  <si>
    <t>東予市陸協</t>
  </si>
  <si>
    <t>ﾄｳﾖｼﾘｯｷｮｳ</t>
  </si>
  <si>
    <t>甲南大</t>
  </si>
  <si>
    <t>ｺｳﾅﾝｱﾀﾞｲ</t>
  </si>
  <si>
    <t>帝京第五</t>
  </si>
  <si>
    <t>ﾃｲｷｮｳﾀﾞｲｺﾞ</t>
  </si>
  <si>
    <t>日吉</t>
  </si>
  <si>
    <t>ﾋﾖｼ</t>
  </si>
  <si>
    <t>東温ﾗﾝﾆﾝｸﾞｸﾗﾌﾞ</t>
  </si>
  <si>
    <t>ﾄｳｵﾝﾗﾝﾆﾝｸﾞｸﾗﾌﾞ</t>
  </si>
  <si>
    <t>芙蓉調査設計</t>
  </si>
  <si>
    <t>ﾌﾖｳﾁｮｳｻｾｯｹｲ</t>
  </si>
  <si>
    <t>福島大</t>
  </si>
  <si>
    <t>ﾌｸｼﾏﾀﾞｲ</t>
  </si>
  <si>
    <t>川之江(定)</t>
  </si>
  <si>
    <t>ｶﾜﾉｴﾃｲｼﾞ</t>
  </si>
  <si>
    <t>御荘</t>
  </si>
  <si>
    <t>ﾐｼｮｳ</t>
  </si>
  <si>
    <t>REAREL AC</t>
  </si>
  <si>
    <t>愛媛県庁</t>
  </si>
  <si>
    <t>ｴﾋﾒｹﾝﾁｮｳ</t>
  </si>
  <si>
    <t>山梨学院大</t>
  </si>
  <si>
    <t>ﾔﾏﾅｼｶﾞｸｲﾝﾀﾞｲ</t>
  </si>
  <si>
    <t>新居浜西(定)</t>
  </si>
  <si>
    <t>ﾆｲﾊﾏﾆｼﾃｲｼﾞｾｲ</t>
  </si>
  <si>
    <t>城辺</t>
  </si>
  <si>
    <t>ｼﾞｮｳﾍﾝ</t>
  </si>
  <si>
    <t>ＵＭＢ</t>
  </si>
  <si>
    <t>UMB</t>
  </si>
  <si>
    <t>松山市役所</t>
  </si>
  <si>
    <t>ﾏﾂﾔﾏｼﾔｸｼｮ</t>
  </si>
  <si>
    <t>平成国際大</t>
  </si>
  <si>
    <t>ﾍｲｾｲｺｸｻｲﾀﾞｲ</t>
  </si>
  <si>
    <t>西条(定)</t>
  </si>
  <si>
    <t>ｻｲｼﾞｮｳﾃｲｼﾞ</t>
  </si>
  <si>
    <t>福浦</t>
  </si>
  <si>
    <t>ﾌｸｳﾗ</t>
  </si>
  <si>
    <t>谷</t>
  </si>
  <si>
    <t>ﾀﾆ</t>
  </si>
  <si>
    <t>西条農高教</t>
  </si>
  <si>
    <t>ｻｲｼﾞｮｳﾉｳｺｳｷｮｳ</t>
  </si>
  <si>
    <t>新潟医福大</t>
  </si>
  <si>
    <t>ﾆｲｶﾞﾀｲﾘｮｳﾌｸｼﾀﾞｲ</t>
  </si>
  <si>
    <t>松山東(通)</t>
  </si>
  <si>
    <t>ﾏﾂﾔﾏﾋｶﾞｼﾂｳｼﾝ</t>
  </si>
  <si>
    <t>保内</t>
  </si>
  <si>
    <t>ﾎﾅｲ</t>
  </si>
  <si>
    <t>潮見女子MBC</t>
  </si>
  <si>
    <t>ｼｵﾐｼﾞｮｼMBC</t>
  </si>
  <si>
    <t>ｲﾖｼﾀｲｷｮｳ</t>
  </si>
  <si>
    <t>京都教育大</t>
  </si>
  <si>
    <t>ｷｮｳﾄｷｮｳｲｸﾀﾞｲ</t>
  </si>
  <si>
    <t>松山南(定)</t>
  </si>
  <si>
    <t>ﾏﾂﾔﾏﾐﾅﾐﾃｲｼﾞ</t>
  </si>
  <si>
    <t>中萩</t>
  </si>
  <si>
    <t>ﾅｶﾊｷﾞ</t>
  </si>
  <si>
    <t>松野体協</t>
  </si>
  <si>
    <t>ﾏﾂﾉﾀｲｷｮｳ</t>
  </si>
  <si>
    <t>高崎経済大</t>
  </si>
  <si>
    <t>ﾀｶｻｷｹｲｻﾞｲﾀﾞｲ</t>
  </si>
  <si>
    <t>松山工(定)</t>
  </si>
  <si>
    <t>ﾏﾂﾔﾏｺｳｷﾞｮｳﾃｲｼﾞ</t>
  </si>
  <si>
    <t>大三島</t>
  </si>
  <si>
    <t>ｵｵﾐｼﾏ</t>
  </si>
  <si>
    <t>運動公園</t>
  </si>
  <si>
    <t>ｳﾝﾄﾞｳｺｳｴﾝ</t>
  </si>
  <si>
    <t>九州共立大</t>
  </si>
  <si>
    <t>ｷｭｳｼｭｳｷｮｳﾘﾂﾀﾞｲ</t>
  </si>
  <si>
    <t>八幡浜(定)</t>
  </si>
  <si>
    <t>ﾔﾜﾀﾊﾏﾃｲｼﾞ</t>
  </si>
  <si>
    <t>岡田</t>
  </si>
  <si>
    <t>ｵｶﾀﾞ</t>
  </si>
  <si>
    <t>同志社大</t>
  </si>
  <si>
    <t>ﾄﾞｳｼｼｬﾀﾞｲ</t>
  </si>
  <si>
    <t>FC今治里山</t>
  </si>
  <si>
    <t>FCｲﾏﾊﾞﾘｻﾄﾔﾏ</t>
  </si>
  <si>
    <t>松野</t>
  </si>
  <si>
    <t>ﾏﾂﾉ</t>
  </si>
  <si>
    <t>三島高教</t>
  </si>
  <si>
    <t>ﾐｼﾏｺｳｷｮｳ</t>
  </si>
  <si>
    <t>上武大</t>
  </si>
  <si>
    <t>ｼﾞｮｳﾌﾞﾀﾞｲ</t>
  </si>
  <si>
    <t>済美平成中等</t>
  </si>
  <si>
    <t>ｻｲﾋﾞﾍｲｾｲﾁｭｳﾄｳｺｳ</t>
  </si>
  <si>
    <t>日本放送協会</t>
  </si>
  <si>
    <t>ﾆﾎﾝﾎｳｿｳｷｮｳｶｲ</t>
  </si>
  <si>
    <t>大東文化大</t>
  </si>
  <si>
    <t>ﾀﾞｲﾄｳﾌﾞﾝｶﾀﾞｲ</t>
  </si>
  <si>
    <t>新田青雲中等</t>
  </si>
  <si>
    <t>ﾆｯﾀｾｲｳﾝﾁｭｳﾄｳｺｳ</t>
  </si>
  <si>
    <t>新居浜商高教</t>
  </si>
  <si>
    <t>ﾆｲｼｮｳｷｮｳｲﾝ</t>
  </si>
  <si>
    <t>立命館大</t>
  </si>
  <si>
    <t>ﾘﾂﾒｲｶﾝﾀﾞｲ</t>
  </si>
  <si>
    <t>未来新居浜(通)</t>
  </si>
  <si>
    <t>ﾐﾗｲﾆｲﾊﾏ</t>
  </si>
  <si>
    <t>愛短大職員</t>
  </si>
  <si>
    <t>ｱｲﾀﾝﾀﾞｲｼｮｸｲﾝ</t>
  </si>
  <si>
    <t>福山平成大</t>
  </si>
  <si>
    <t>ﾌｸﾔﾏﾍｲｾｲﾀﾞｲ</t>
  </si>
  <si>
    <t>今治精華(通)</t>
  </si>
  <si>
    <t>泉川</t>
  </si>
  <si>
    <t>ｲｽﾞﾐｶﾜ</t>
  </si>
  <si>
    <t>愛媛AAC</t>
  </si>
  <si>
    <t>ｴﾋﾒｴｰｴｰｼｰ</t>
  </si>
  <si>
    <t>筑波技術大</t>
  </si>
  <si>
    <t>ﾂｸﾊﾞｷﾞｼﾞｭﾂﾀﾞｲ</t>
  </si>
  <si>
    <t>二名津</t>
  </si>
  <si>
    <t>ﾌﾀﾅﾂﾞ</t>
  </si>
  <si>
    <t>松山AC</t>
  </si>
  <si>
    <t>ﾏﾂﾔﾏｴｰｼｰ</t>
  </si>
  <si>
    <t>東洋大</t>
  </si>
  <si>
    <t>ﾄｳﾖｳﾀﾞｲ</t>
  </si>
  <si>
    <t>中浦</t>
  </si>
  <si>
    <t>ﾅｶｳﾗ</t>
  </si>
  <si>
    <t>YONDENｸﾗﾌﾞ</t>
  </si>
  <si>
    <t>ﾖﾝﾃﾞﾝｸﾗﾌﾞ</t>
  </si>
  <si>
    <t>東海大</t>
  </si>
  <si>
    <t>ﾄｳｶｲﾀﾞｲ</t>
  </si>
  <si>
    <t>松山ﾗﾝﾅｰｽﾞ</t>
  </si>
  <si>
    <t>ﾏﾂﾔﾏﾗﾝﾅｰｽﾞ</t>
  </si>
  <si>
    <t>亜細亜大</t>
  </si>
  <si>
    <t>ｱｼﾞｱﾀﾞｲ</t>
  </si>
  <si>
    <t>小松中教</t>
  </si>
  <si>
    <t>ｺﾏﾂﾁｭｳｷｮｳ</t>
  </si>
  <si>
    <t>徳島大</t>
  </si>
  <si>
    <t>ﾄｸｼﾏﾀﾞｲ</t>
  </si>
  <si>
    <t>川内</t>
  </si>
  <si>
    <t>ｶﾜｳﾁ</t>
  </si>
  <si>
    <t>愛南体協</t>
  </si>
  <si>
    <t>ｱｲﾅﾝﾀｲｷｮｳ</t>
  </si>
  <si>
    <t>近畿大</t>
  </si>
  <si>
    <t>ｷﾝｷﾀﾞｲ</t>
  </si>
  <si>
    <t>湯山</t>
  </si>
  <si>
    <t>ﾕﾔﾏ</t>
  </si>
  <si>
    <t>東予陸上ｸﾗﾌﾞ</t>
  </si>
  <si>
    <t>ﾄｳﾖﾘｸｼﾞｮｳｸﾗﾌﾞ</t>
  </si>
  <si>
    <t>福山大</t>
  </si>
  <si>
    <t>ﾌｸﾔﾏﾀﾞｲ</t>
  </si>
  <si>
    <t>北郷</t>
  </si>
  <si>
    <t>ｷﾀｺﾞｳ</t>
  </si>
  <si>
    <t>四国中央市陸協</t>
  </si>
  <si>
    <t>ｼｺｸﾁｭｳｵｳｼﾘｯｷｮｳ</t>
  </si>
  <si>
    <t>広島修道大</t>
  </si>
  <si>
    <t>ﾋﾛｼﾏｼｭｳﾄﾞｳﾀﾞｲ</t>
  </si>
  <si>
    <t>花</t>
  </si>
  <si>
    <t>ﾊﾅ</t>
  </si>
  <si>
    <t>今治明徳高教</t>
  </si>
  <si>
    <t>ｲﾏﾊﾞﾘﾒｲﾄｸｺｳｷｮｳｲﾝ</t>
  </si>
  <si>
    <t>香川大</t>
  </si>
  <si>
    <t>ｶｶﾞﾜﾀﾞｲ</t>
  </si>
  <si>
    <t>西条東</t>
  </si>
  <si>
    <t>ｻｲｼﾞｮｳﾋｶﾞｼ</t>
  </si>
  <si>
    <t>新居浜東高教</t>
  </si>
  <si>
    <t>ﾆｲﾊﾏﾋｶﾞｼｺｳｷｮｳｲﾝ</t>
  </si>
  <si>
    <t>北九州市立大</t>
  </si>
  <si>
    <t>ｷﾀｷｭｳｼｭｳｲﾁﾘﾂﾀﾞｲ</t>
  </si>
  <si>
    <t>丹原西</t>
  </si>
  <si>
    <t>ﾀﾝﾊﾞﾗﾆｼ</t>
  </si>
  <si>
    <t>土居高教</t>
  </si>
  <si>
    <t>ﾄﾞｲｺｳｷｮｳｲﾝ</t>
  </si>
  <si>
    <t>麗澤大</t>
  </si>
  <si>
    <t>ﾚｲﾀｸﾀﾞｲ</t>
  </si>
  <si>
    <t>丹原東</t>
  </si>
  <si>
    <t>ﾀﾝﾊﾞﾗﾋｶﾞｼ</t>
  </si>
  <si>
    <t>宇和島水産高教</t>
  </si>
  <si>
    <t>ｳﾜｼﾞﾏｽｲｻﾝｺｳｷｮｳｲﾝ</t>
  </si>
  <si>
    <t>大阪成蹊大</t>
  </si>
  <si>
    <t>ｵｵｻｶｾｲｹｲﾀﾞｲ</t>
  </si>
  <si>
    <t>高浜</t>
  </si>
  <si>
    <t>ﾀｶﾊﾏ</t>
  </si>
  <si>
    <t>Ryuow</t>
  </si>
  <si>
    <t>ﾘｭｳｵｳ</t>
  </si>
  <si>
    <t>びわこ成蹊ｽﾎﾟｰﾂ大</t>
  </si>
  <si>
    <t>ﾋﾞﾜｺｾｲｹｲｽﾎﾟｰﾂﾀﾞｲ</t>
  </si>
  <si>
    <t>西条西</t>
  </si>
  <si>
    <t>ｻｲｼﾞｮｳﾆｼ</t>
  </si>
  <si>
    <t>宇和島東高教</t>
  </si>
  <si>
    <t>ｳﾜｼﾞﾏﾋｶﾞｼｺｳｷｮｳｲﾝ</t>
  </si>
  <si>
    <t>京都産業大</t>
  </si>
  <si>
    <t>ｷｮｳﾄｻﾝｷﾞｮｳﾀﾞｲ</t>
  </si>
  <si>
    <t>今治明徳</t>
  </si>
  <si>
    <t>ｲﾏﾊﾞﾘﾒｲﾄｸ</t>
  </si>
  <si>
    <t>北伊予小教</t>
  </si>
  <si>
    <t>ｷﾀｲﾖｼｮｳｷｮｳｲﾝ</t>
  </si>
  <si>
    <t>関西外語大</t>
  </si>
  <si>
    <t>ｶﾝｻｲｶﾞｲｺﾞﾀﾞｲ</t>
  </si>
  <si>
    <t>三島東</t>
  </si>
  <si>
    <t>ﾐｼﾏﾋｶﾞｼ</t>
  </si>
  <si>
    <t>伊予農高教</t>
  </si>
  <si>
    <t>ｲﾖﾉｳｺｳｷｮｳｲﾝ</t>
  </si>
  <si>
    <t>順天堂大</t>
  </si>
  <si>
    <t>ｼﾞｭﾝﾃﾝﾄﾞｳﾀﾞｲ</t>
  </si>
  <si>
    <t>三島西</t>
  </si>
  <si>
    <t>ﾐｼﾏﾆｼ</t>
  </si>
  <si>
    <t>VIVID陸上クラブ</t>
  </si>
  <si>
    <t>VIVIDﾘｸｼﾞｮｳｸﾗﾌﾞ</t>
  </si>
  <si>
    <t>松山東雲女大</t>
  </si>
  <si>
    <t>ﾏﾂﾔﾏｼﾉﾉﾒﾀﾞｲ</t>
  </si>
  <si>
    <t>三島南</t>
  </si>
  <si>
    <t>ﾐｼﾏﾐﾅﾐ</t>
  </si>
  <si>
    <t>NINOS</t>
  </si>
  <si>
    <t>名古屋商大</t>
  </si>
  <si>
    <t>ﾅｺﾞﾔｼｮｳﾀﾞｲ</t>
  </si>
  <si>
    <t>篠山</t>
  </si>
  <si>
    <t>ｼﾉﾔﾏ</t>
  </si>
  <si>
    <t>大阪大</t>
  </si>
  <si>
    <t>ｵｵｻｶﾀﾞｲ</t>
  </si>
  <si>
    <t>瀬戸</t>
  </si>
  <si>
    <t>ｾﾄ</t>
  </si>
  <si>
    <t>南海放送</t>
  </si>
  <si>
    <t>ﾅﾝｶｲﾎｳｿｳ</t>
  </si>
  <si>
    <t>岐阜経済大</t>
  </si>
  <si>
    <t>ｷﾞﾌｹｲｻﾞｲﾀﾞｲ</t>
  </si>
  <si>
    <t>朝倉</t>
  </si>
  <si>
    <t>ｱｻｸﾗ</t>
  </si>
  <si>
    <t>四国大</t>
  </si>
  <si>
    <t>ｼｺｸﾀﾞｲ</t>
  </si>
  <si>
    <t>船木</t>
  </si>
  <si>
    <t>ﾌﾅｷ</t>
  </si>
  <si>
    <t>Ｂ＆Ｍ</t>
  </si>
  <si>
    <t>B&amp;M</t>
  </si>
  <si>
    <t>京大医学部AC</t>
  </si>
  <si>
    <t>ｷｮｳﾀﾞｲｲｶﾞｸﾌﾞｴｰｼｰ</t>
  </si>
  <si>
    <t>明浜</t>
  </si>
  <si>
    <t>ｱｹﾊﾏ</t>
  </si>
  <si>
    <t>レディ薬局</t>
  </si>
  <si>
    <t>ﾚﾃﾞｨﾔｯｷｮｸ</t>
  </si>
  <si>
    <t>高知学園短大</t>
  </si>
  <si>
    <t>ｺｳﾁｶﾞｸｴﾝﾀﾝﾀﾞｲ</t>
  </si>
  <si>
    <t>ﾆｯﾀｾｲｳｳﾝﾁｭｳﾄｳﾁｭｳ</t>
  </si>
  <si>
    <t>皇學館大</t>
  </si>
  <si>
    <t>ｺｳｶﾞｯｶﾝﾀﾞｲ</t>
  </si>
  <si>
    <t>ｻｲﾋﾞﾍｲｾｲﾁｭｳﾄｳﾁｭｳ</t>
  </si>
  <si>
    <t>LIRUNｱｽﾘｰﾄｸﾗﾌﾞ</t>
  </si>
  <si>
    <t>広島国際大</t>
  </si>
  <si>
    <t>ﾋﾛｼﾏｺｸｻｲﾀﾞｲ</t>
  </si>
  <si>
    <t>三浦工業</t>
  </si>
  <si>
    <t>ﾐｳﾗｺｳｷﾞｮｳ</t>
  </si>
  <si>
    <t>関西福祉大</t>
  </si>
  <si>
    <t>ｶﾝｻｲﾌｸｼﾀﾞｲ</t>
  </si>
  <si>
    <t>菊間</t>
  </si>
  <si>
    <t>ｷｸﾏ</t>
  </si>
  <si>
    <t>三好</t>
  </si>
  <si>
    <t>ﾐﾖｼ</t>
  </si>
  <si>
    <t>ＮＡ</t>
  </si>
  <si>
    <t>NA</t>
  </si>
  <si>
    <t>美川</t>
  </si>
  <si>
    <t>ﾐｶﾜ</t>
  </si>
  <si>
    <t>株式会社INA</t>
  </si>
  <si>
    <t>ｶﾌﾞｼｷｶﾞｲｼｬINA</t>
  </si>
  <si>
    <t>北伊予</t>
  </si>
  <si>
    <t>ｷﾀｲﾖ</t>
  </si>
  <si>
    <t>松山レディＲＣ</t>
  </si>
  <si>
    <t>ﾏﾂﾔﾏﾚﾃﾞｨRC</t>
  </si>
  <si>
    <t>愛宕</t>
  </si>
  <si>
    <t>ｱﾀｺﾞ</t>
  </si>
  <si>
    <t>Fujiyama Athlete</t>
  </si>
  <si>
    <t>城川</t>
  </si>
  <si>
    <t>ｼﾛｶﾜ</t>
  </si>
  <si>
    <t>八代</t>
  </si>
  <si>
    <t>ﾔｼﾛ</t>
  </si>
  <si>
    <t>ｴﾋﾒﾗﾝﾆﾝｸﾞｱｶﾃﾞﾐｰ</t>
  </si>
  <si>
    <t>ＣＨＲＣ</t>
  </si>
  <si>
    <t>CHRC</t>
  </si>
  <si>
    <t>宇和特別支援</t>
  </si>
  <si>
    <t>筋合成促進AC</t>
  </si>
  <si>
    <t>新谷</t>
  </si>
  <si>
    <t>ﾆｲﾔ</t>
  </si>
  <si>
    <t>松前</t>
  </si>
  <si>
    <t>ﾏｻｷ</t>
  </si>
  <si>
    <t>一本松</t>
  </si>
  <si>
    <t>ｲｯﾎﾟﾝﾏﾂ</t>
  </si>
  <si>
    <t>大生院</t>
  </si>
  <si>
    <t>ｵｵｼﾞｮｳｲﾝ</t>
  </si>
  <si>
    <t>八幡浜ｱｽﾘｰﾄｸﾗﾌﾞ</t>
  </si>
  <si>
    <t>B＆M</t>
  </si>
  <si>
    <t>愛媛ハイテクAC</t>
  </si>
  <si>
    <t>ｴﾋﾒﾊｲﾃｸAC</t>
  </si>
  <si>
    <t>フジヤマアスリートクラブ</t>
  </si>
  <si>
    <t>ﾌｼﾞﾔﾏｱｽﾘｰﾄｸﾗﾌﾞ</t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</si>
  <si>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</si>
  <si>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</si>
  <si>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②</t>
    <phoneticPr fontId="1"/>
  </si>
  <si>
    <t>③</t>
    <phoneticPr fontId="1"/>
  </si>
  <si>
    <t>チーム</t>
    <phoneticPr fontId="1"/>
  </si>
  <si>
    <t>登録陸協</t>
    <rPh sb="0" eb="4">
      <t>トウロクリクキョウ</t>
    </rPh>
    <phoneticPr fontId="1"/>
  </si>
  <si>
    <t>愛媛</t>
    <rPh sb="0" eb="2">
      <t>エヒメ</t>
    </rPh>
    <phoneticPr fontId="1"/>
  </si>
  <si>
    <t>リレーメンバーシート</t>
    <phoneticPr fontId="9"/>
  </si>
  <si>
    <t>No</t>
    <phoneticPr fontId="9"/>
  </si>
  <si>
    <t>校名略称</t>
    <rPh sb="0" eb="2">
      <t>コウメイ</t>
    </rPh>
    <rPh sb="2" eb="4">
      <t>リャクショウ</t>
    </rPh>
    <phoneticPr fontId="9"/>
  </si>
  <si>
    <t>ﾌﾘｶﾞﾅ</t>
    <phoneticPr fontId="11"/>
  </si>
  <si>
    <t>所属コード</t>
    <rPh sb="0" eb="2">
      <t>ショゾク</t>
    </rPh>
    <phoneticPr fontId="9"/>
  </si>
  <si>
    <t>申込記録</t>
    <rPh sb="0" eb="2">
      <t>モウシコミ</t>
    </rPh>
    <rPh sb="2" eb="4">
      <t>キロク</t>
    </rPh>
    <phoneticPr fontId="9"/>
  </si>
  <si>
    <t>1人目</t>
    <rPh sb="1" eb="2">
      <t>リ</t>
    </rPh>
    <rPh sb="2" eb="3">
      <t>メ</t>
    </rPh>
    <phoneticPr fontId="9"/>
  </si>
  <si>
    <t>2人目</t>
    <rPh sb="1" eb="2">
      <t>リ</t>
    </rPh>
    <rPh sb="2" eb="3">
      <t>メ</t>
    </rPh>
    <phoneticPr fontId="9"/>
  </si>
  <si>
    <t>3人目</t>
    <rPh sb="1" eb="2">
      <t>リ</t>
    </rPh>
    <rPh sb="2" eb="3">
      <t>メ</t>
    </rPh>
    <phoneticPr fontId="9"/>
  </si>
  <si>
    <t>4人目</t>
    <rPh sb="1" eb="2">
      <t>リ</t>
    </rPh>
    <rPh sb="2" eb="3">
      <t>メ</t>
    </rPh>
    <phoneticPr fontId="9"/>
  </si>
  <si>
    <t>5人目</t>
    <rPh sb="1" eb="2">
      <t>リ</t>
    </rPh>
    <rPh sb="2" eb="3">
      <t>メ</t>
    </rPh>
    <phoneticPr fontId="9"/>
  </si>
  <si>
    <t>6人目</t>
    <rPh sb="1" eb="2">
      <t>リ</t>
    </rPh>
    <rPh sb="2" eb="3">
      <t>メ</t>
    </rPh>
    <phoneticPr fontId="9"/>
  </si>
  <si>
    <t>記　入　例</t>
    <rPh sb="0" eb="1">
      <t>キ</t>
    </rPh>
    <rPh sb="2" eb="3">
      <t>イ</t>
    </rPh>
    <rPh sb="4" eb="5">
      <t>レイ</t>
    </rPh>
    <phoneticPr fontId="9"/>
  </si>
  <si>
    <t>04455</t>
    <phoneticPr fontId="9"/>
  </si>
  <si>
    <t>1490</t>
    <phoneticPr fontId="9"/>
  </si>
  <si>
    <t>1491</t>
    <phoneticPr fontId="9"/>
  </si>
  <si>
    <t>1493</t>
    <phoneticPr fontId="9"/>
  </si>
  <si>
    <t>1495</t>
    <phoneticPr fontId="9"/>
  </si>
  <si>
    <t>1496</t>
    <phoneticPr fontId="9"/>
  </si>
  <si>
    <t>1500</t>
    <phoneticPr fontId="9"/>
  </si>
  <si>
    <t>男子　４×１００ｍＲ</t>
    <rPh sb="0" eb="2">
      <t>ダンシ</t>
    </rPh>
    <phoneticPr fontId="9"/>
  </si>
  <si>
    <t>女子　４×１００ｍＲ</t>
    <rPh sb="0" eb="2">
      <t>ジョシ</t>
    </rPh>
    <phoneticPr fontId="9"/>
  </si>
  <si>
    <t>女子　４×４００ｍＲ</t>
    <rPh sb="0" eb="2">
      <t>ジョシ</t>
    </rPh>
    <phoneticPr fontId="9"/>
  </si>
  <si>
    <t>男子　４×４００ｍＲ</t>
    <rPh sb="0" eb="2">
      <t>ダンシ</t>
    </rPh>
    <phoneticPr fontId="9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</si>
  <si>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</si>
  <si>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</si>
  <si>
    <t>松山東</t>
    <rPh sb="0" eb="3">
      <t>マツヤマヒガシ</t>
    </rPh>
    <phoneticPr fontId="9"/>
  </si>
  <si>
    <t>ﾏﾂﾔﾏﾋｶﾞｼ</t>
    <phoneticPr fontId="9"/>
  </si>
  <si>
    <t>4*400mR</t>
    <phoneticPr fontId="1"/>
  </si>
  <si>
    <t>32176</t>
    <phoneticPr fontId="1"/>
  </si>
  <si>
    <t>※ ⑵⑶の男女申込一覧表から自動転記されます</t>
    <rPh sb="5" eb="7">
      <t>ダンジョ</t>
    </rPh>
    <rPh sb="7" eb="9">
      <t>モウシコミ</t>
    </rPh>
    <rPh sb="9" eb="11">
      <t>イチラン</t>
    </rPh>
    <rPh sb="11" eb="12">
      <t>ヒョウ</t>
    </rPh>
    <rPh sb="14" eb="16">
      <t>ジドウ</t>
    </rPh>
    <rPh sb="16" eb="18">
      <t>テンキ</t>
    </rPh>
    <phoneticPr fontId="1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</si>
  <si>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1"/>
  </si>
  <si>
    <t>審判・運営協力者</t>
    <rPh sb="0" eb="2">
      <t>シンパン</t>
    </rPh>
    <rPh sb="3" eb="8">
      <t>ウンエイキョウリョクシャ</t>
    </rPh>
    <phoneticPr fontId="1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</si>
  <si>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1"/>
  </si>
  <si>
    <t>①</t>
    <phoneticPr fontId="1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</si>
  <si>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1"/>
  </si>
  <si>
    <t>補助員</t>
    <rPh sb="0" eb="3">
      <t>ホジョイン</t>
    </rPh>
    <phoneticPr fontId="1"/>
  </si>
  <si>
    <t>※１人でも構いませんので補助員協力をお願いします</t>
    <rPh sb="12" eb="15">
      <t>ホジョイン</t>
    </rPh>
    <phoneticPr fontId="1"/>
  </si>
  <si>
    <t>男子(人)</t>
    <rPh sb="0" eb="1">
      <t>オトコ</t>
    </rPh>
    <rPh sb="1" eb="2">
      <t>コ</t>
    </rPh>
    <rPh sb="3" eb="4">
      <t>ニン</t>
    </rPh>
    <phoneticPr fontId="1"/>
  </si>
  <si>
    <t>女子(人)</t>
    <rPh sb="0" eb="1">
      <t>オンナ</t>
    </rPh>
    <rPh sb="1" eb="2">
      <t>コ</t>
    </rPh>
    <rPh sb="3" eb="4">
      <t>ニン</t>
    </rPh>
    <phoneticPr fontId="1"/>
  </si>
  <si>
    <t>小学</t>
    <rPh sb="0" eb="2">
      <t>ショウガク</t>
    </rPh>
    <phoneticPr fontId="1"/>
  </si>
  <si>
    <t>高校生</t>
    <rPh sb="0" eb="2">
      <t>コウコウ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</si>
  <si>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</si>
  <si>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2">
      <t>ショウガク</t>
    </rPh>
    <rPh sb="2" eb="3">
      <t>セイ</t>
    </rPh>
    <phoneticPr fontId="1"/>
  </si>
  <si>
    <t>一般・大学生</t>
    <rPh sb="0" eb="2">
      <t>イッパン</t>
    </rPh>
    <rPh sb="3" eb="5">
      <t>ダイガク</t>
    </rPh>
    <rPh sb="5" eb="6">
      <t>セイ</t>
    </rPh>
    <phoneticPr fontId="1"/>
  </si>
  <si>
    <t>／</t>
    <phoneticPr fontId="1"/>
  </si>
  <si>
    <t>愛媛県中南予地区中学記録会</t>
    <rPh sb="0" eb="3">
      <t>エヒメケン</t>
    </rPh>
    <rPh sb="3" eb="6">
      <t>チュウナンヨ</t>
    </rPh>
    <rPh sb="6" eb="8">
      <t>チク</t>
    </rPh>
    <rPh sb="8" eb="13">
      <t>チュウガクキロクカイ</t>
    </rPh>
    <phoneticPr fontId="1"/>
  </si>
  <si>
    <t>1年100m</t>
    <rPh sb="1" eb="2">
      <t>ネン</t>
    </rPh>
    <phoneticPr fontId="1"/>
  </si>
  <si>
    <t>1年1500m</t>
    <rPh sb="1" eb="2">
      <t>ネン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</si>
  <si>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</si>
  <si>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</si>
  <si>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共通200m</t>
    <rPh sb="0" eb="2">
      <t>キョウツウ</t>
    </rPh>
    <phoneticPr fontId="1"/>
  </si>
  <si>
    <t>共通400m</t>
    <rPh sb="0" eb="2">
      <t>キョウツウ</t>
    </rPh>
    <phoneticPr fontId="1"/>
  </si>
  <si>
    <t>共通800m</t>
    <rPh sb="0" eb="2">
      <t>キョウツウ</t>
    </rPh>
    <phoneticPr fontId="1"/>
  </si>
  <si>
    <t>共通1500m</t>
    <rPh sb="0" eb="2">
      <t>キョウツウ</t>
    </rPh>
    <phoneticPr fontId="1"/>
  </si>
  <si>
    <t>共通3000m</t>
    <rPh sb="0" eb="2">
      <t>キョウツウ</t>
    </rPh>
    <phoneticPr fontId="1"/>
  </si>
  <si>
    <t>共通110mH(0.914m/9.14m)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</si>
  <si>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タカトビ</t>
    </rPh>
    <phoneticPr fontId="1"/>
  </si>
  <si>
    <t>共通棒高跳</t>
    <rPh sb="0" eb="2">
      <t>キョウツウ</t>
    </rPh>
    <rPh sb="2" eb="5">
      <t>ボウタカト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</si>
  <si>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</si>
  <si>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共通三段跳</t>
    <rPh sb="0" eb="2">
      <t>キョウツウ</t>
    </rPh>
    <rPh sb="2" eb="5">
      <t>サンダント</t>
    </rPh>
    <phoneticPr fontId="1"/>
  </si>
  <si>
    <t>共通ジャベリックスロー</t>
    <rPh sb="0" eb="2">
      <t>キョウツウ</t>
    </rPh>
    <phoneticPr fontId="1"/>
  </si>
  <si>
    <t>共通砲丸投(5.000kg)</t>
    <rPh sb="0" eb="2">
      <t>キョウツウ</t>
    </rPh>
    <rPh sb="2" eb="5">
      <t>ホウガンナ</t>
    </rPh>
    <phoneticPr fontId="1"/>
  </si>
  <si>
    <t>共通円盤投(1.500kg)</t>
    <rPh sb="0" eb="2">
      <t>キョウツウ</t>
    </rPh>
    <rPh sb="2" eb="5">
      <t>エンバンナゲ</t>
    </rPh>
    <phoneticPr fontId="1"/>
  </si>
  <si>
    <t>共通100mH(0.762m/8.0m)</t>
    <rPh sb="0" eb="2">
      <t>キョウツウ</t>
    </rPh>
    <phoneticPr fontId="1"/>
  </si>
  <si>
    <t>共通砲丸投(2.721kg)</t>
    <rPh sb="0" eb="2">
      <t>キョウツウ</t>
    </rPh>
    <rPh sb="2" eb="5">
      <t>ホウガンナ</t>
    </rPh>
    <phoneticPr fontId="1"/>
  </si>
  <si>
    <t>共通円盤投(1.000kg)</t>
    <rPh sb="0" eb="2">
      <t>キョウツウ</t>
    </rPh>
    <rPh sb="2" eb="5">
      <t>エンバンナゲ</t>
    </rPh>
    <phoneticPr fontId="1"/>
  </si>
  <si>
    <t>00201</t>
    <phoneticPr fontId="1"/>
  </si>
  <si>
    <t>00801</t>
    <phoneticPr fontId="1"/>
  </si>
  <si>
    <t>00202</t>
    <phoneticPr fontId="1"/>
  </si>
  <si>
    <t>00203</t>
    <phoneticPr fontId="1"/>
  </si>
  <si>
    <t>00307</t>
    <phoneticPr fontId="1"/>
  </si>
  <si>
    <t>00507</t>
    <phoneticPr fontId="1"/>
  </si>
  <si>
    <t>00607</t>
    <phoneticPr fontId="1"/>
  </si>
  <si>
    <t>00807</t>
    <phoneticPr fontId="1"/>
  </si>
  <si>
    <t>01007</t>
    <phoneticPr fontId="1"/>
  </si>
  <si>
    <t>03207</t>
    <phoneticPr fontId="1"/>
  </si>
  <si>
    <t>07107</t>
    <phoneticPr fontId="1"/>
  </si>
  <si>
    <t>07207</t>
    <phoneticPr fontId="1"/>
  </si>
  <si>
    <t>07407</t>
    <phoneticPr fontId="1"/>
  </si>
  <si>
    <t>07307</t>
    <phoneticPr fontId="1"/>
  </si>
  <si>
    <t>08307</t>
    <phoneticPr fontId="1"/>
  </si>
  <si>
    <t>09607</t>
    <phoneticPr fontId="1"/>
  </si>
  <si>
    <t>09907</t>
    <phoneticPr fontId="1"/>
  </si>
  <si>
    <t>04207</t>
    <phoneticPr fontId="1"/>
  </si>
  <si>
    <t>08507</t>
    <phoneticPr fontId="1"/>
  </si>
  <si>
    <t>08807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</si>
</sst>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2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u/>
      <sz val="12"/>
      <color theme="1"/>
      <name val="HG創英角ｺﾞｼｯｸUB"/>
      <family val="3"/>
      <charset val="128"/>
    </font>
    <font>
      <b/>
      <sz val="22"/>
      <color rgb="FF0000FF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</cellStyleXfs>
  <cellXfs count="1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2" fillId="0" borderId="19" xfId="3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2" xfId="4" applyBorder="1" applyAlignment="1">
      <alignment vertical="center"/>
    </xf>
    <xf numFmtId="0" fontId="13" fillId="0" borderId="13" xfId="4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32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14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 shrinkToFit="1"/>
    </xf>
    <xf numFmtId="0" fontId="18" fillId="0" borderId="23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9" fillId="3" borderId="24" xfId="4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9" fillId="3" borderId="43" xfId="4" applyFont="1" applyFill="1" applyBorder="1" applyAlignment="1">
      <alignment horizontal="center" vertical="center"/>
    </xf>
    <xf numFmtId="49" fontId="19" fillId="3" borderId="43" xfId="4" applyNumberFormat="1" applyFont="1" applyFill="1" applyBorder="1" applyAlignment="1">
      <alignment horizontal="center" vertical="center"/>
    </xf>
    <xf numFmtId="49" fontId="16" fillId="3" borderId="22" xfId="4" applyNumberFormat="1" applyFont="1" applyFill="1" applyBorder="1" applyAlignment="1">
      <alignment horizontal="center" vertical="center"/>
    </xf>
    <xf numFmtId="49" fontId="16" fillId="3" borderId="43" xfId="4" applyNumberFormat="1" applyFont="1" applyFill="1" applyBorder="1" applyAlignment="1">
      <alignment horizontal="center" vertical="center"/>
    </xf>
    <xf numFmtId="49" fontId="16" fillId="3" borderId="44" xfId="4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center" vertical="center" shrinkToFit="1"/>
    </xf>
    <xf numFmtId="49" fontId="4" fillId="3" borderId="5" xfId="0" applyNumberFormat="1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7" borderId="54" xfId="0" applyFill="1" applyBorder="1" applyAlignment="1" applyProtection="1">
      <alignment horizontal="left" vertical="center"/>
      <protection locked="0"/>
    </xf>
    <xf numFmtId="0" fontId="0" fillId="7" borderId="55" xfId="0" applyFill="1" applyBorder="1" applyAlignment="1" applyProtection="1">
      <alignment horizontal="left" vertical="center"/>
      <protection locked="0"/>
    </xf>
    <xf numFmtId="0" fontId="0" fillId="7" borderId="57" xfId="0" applyFill="1" applyBorder="1" applyAlignment="1" applyProtection="1">
      <alignment horizontal="left" vertical="center"/>
      <protection locked="0"/>
    </xf>
    <xf numFmtId="0" fontId="2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 shrinkToFit="1"/>
    </xf>
    <xf numFmtId="0" fontId="0" fillId="8" borderId="36" xfId="0" applyFill="1" applyBorder="1" applyAlignment="1">
      <alignment horizontal="right" vertical="center" shrinkToFit="1"/>
    </xf>
    <xf numFmtId="49" fontId="0" fillId="8" borderId="54" xfId="0" applyNumberFormat="1" applyFill="1" applyBorder="1" applyAlignment="1">
      <alignment horizontal="left" vertical="center" shrinkToFit="1"/>
    </xf>
    <xf numFmtId="0" fontId="0" fillId="9" borderId="34" xfId="0" applyFill="1" applyBorder="1" applyAlignment="1">
      <alignment horizontal="right" vertical="center"/>
    </xf>
    <xf numFmtId="0" fontId="0" fillId="8" borderId="42" xfId="0" applyFill="1" applyBorder="1" applyAlignment="1">
      <alignment horizontal="right" vertical="center" shrinkToFit="1"/>
    </xf>
    <xf numFmtId="0" fontId="0" fillId="8" borderId="16" xfId="0" applyFill="1" applyBorder="1" applyAlignment="1">
      <alignment vertical="center" shrinkToFit="1"/>
    </xf>
    <xf numFmtId="49" fontId="0" fillId="8" borderId="55" xfId="0" applyNumberFormat="1" applyFill="1" applyBorder="1" applyAlignment="1">
      <alignment horizontal="left" vertical="center" shrinkToFit="1"/>
    </xf>
    <xf numFmtId="0" fontId="0" fillId="8" borderId="16" xfId="0" applyFill="1" applyBorder="1" applyAlignment="1">
      <alignment horizontal="left" vertical="center" shrinkToFit="1"/>
    </xf>
    <xf numFmtId="0" fontId="0" fillId="4" borderId="58" xfId="0" applyFill="1" applyBorder="1" applyAlignment="1">
      <alignment horizontal="right" vertical="center" shrinkToFit="1"/>
    </xf>
    <xf numFmtId="49" fontId="4" fillId="4" borderId="57" xfId="0" applyNumberFormat="1" applyFont="1" applyFill="1" applyBorder="1" applyAlignment="1">
      <alignment horizontal="left" vertical="center" shrinkToFit="1"/>
    </xf>
    <xf numFmtId="0" fontId="0" fillId="4" borderId="0" xfId="0" applyFill="1">
      <alignment vertical="center"/>
    </xf>
    <xf numFmtId="0" fontId="0" fillId="8" borderId="0" xfId="0" applyFill="1" applyAlignment="1">
      <alignment vertical="center" shrinkToFit="1"/>
    </xf>
    <xf numFmtId="0" fontId="5" fillId="8" borderId="0" xfId="0" applyFont="1" applyFill="1">
      <alignment vertical="center"/>
    </xf>
    <xf numFmtId="49" fontId="4" fillId="7" borderId="57" xfId="0" applyNumberFormat="1" applyFont="1" applyFill="1" applyBorder="1" applyAlignment="1">
      <alignment horizontal="left" vertical="center" shrinkToFit="1"/>
    </xf>
    <xf numFmtId="0" fontId="24" fillId="8" borderId="0" xfId="0" applyFont="1" applyFill="1">
      <alignment vertical="center"/>
    </xf>
    <xf numFmtId="0" fontId="0" fillId="7" borderId="34" xfId="0" applyFill="1" applyBorder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15" fillId="6" borderId="69" xfId="4" applyFont="1" applyFill="1" applyBorder="1" applyAlignment="1">
      <alignment horizontal="center" vertical="center"/>
    </xf>
    <xf numFmtId="0" fontId="15" fillId="7" borderId="69" xfId="4" applyFont="1" applyFill="1" applyBorder="1" applyAlignment="1">
      <alignment horizontal="center" vertical="center"/>
    </xf>
    <xf numFmtId="49" fontId="18" fillId="6" borderId="71" xfId="4" applyNumberFormat="1" applyFont="1" applyFill="1" applyBorder="1" applyAlignment="1" applyProtection="1">
      <alignment horizontal="center" vertical="center"/>
      <protection locked="0"/>
    </xf>
    <xf numFmtId="49" fontId="18" fillId="6" borderId="72" xfId="4" applyNumberFormat="1" applyFont="1" applyFill="1" applyBorder="1" applyAlignment="1" applyProtection="1">
      <alignment horizontal="center" vertical="center"/>
      <protection locked="0"/>
    </xf>
    <xf numFmtId="49" fontId="18" fillId="7" borderId="71" xfId="4" applyNumberFormat="1" applyFont="1" applyFill="1" applyBorder="1" applyAlignment="1" applyProtection="1">
      <alignment horizontal="center" vertical="center"/>
      <protection locked="0"/>
    </xf>
    <xf numFmtId="49" fontId="18" fillId="7" borderId="72" xfId="4" applyNumberFormat="1" applyFont="1" applyFill="1" applyBorder="1" applyAlignment="1" applyProtection="1">
      <alignment horizontal="center" vertical="center"/>
      <protection locked="0"/>
    </xf>
    <xf numFmtId="0" fontId="15" fillId="10" borderId="68" xfId="4" applyFont="1" applyFill="1" applyBorder="1" applyAlignment="1">
      <alignment horizontal="center" vertical="center"/>
    </xf>
    <xf numFmtId="49" fontId="18" fillId="10" borderId="71" xfId="4" applyNumberFormat="1" applyFont="1" applyFill="1" applyBorder="1" applyAlignment="1" applyProtection="1">
      <alignment horizontal="center" vertical="center"/>
      <protection locked="0"/>
    </xf>
    <xf numFmtId="49" fontId="18" fillId="10" borderId="72" xfId="4" applyNumberFormat="1" applyFont="1" applyFill="1" applyBorder="1" applyAlignment="1" applyProtection="1">
      <alignment horizontal="center" vertical="center"/>
      <protection locked="0"/>
    </xf>
    <xf numFmtId="0" fontId="15" fillId="9" borderId="68" xfId="4" applyFont="1" applyFill="1" applyBorder="1" applyAlignment="1">
      <alignment horizontal="center" vertical="center"/>
    </xf>
    <xf numFmtId="49" fontId="18" fillId="9" borderId="71" xfId="4" applyNumberFormat="1" applyFont="1" applyFill="1" applyBorder="1" applyAlignment="1" applyProtection="1">
      <alignment horizontal="center" vertical="center"/>
      <protection locked="0"/>
    </xf>
    <xf numFmtId="49" fontId="18" fillId="9" borderId="72" xfId="4" applyNumberFormat="1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>
      <alignment horizontal="left" vertical="center" shrinkToFit="1"/>
    </xf>
    <xf numFmtId="176" fontId="4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9" borderId="1" xfId="0" applyFont="1" applyFill="1" applyBorder="1" applyAlignment="1" applyProtection="1">
      <alignment horizontal="left" vertical="center" shrinkToFit="1"/>
      <protection locked="0"/>
    </xf>
    <xf numFmtId="0" fontId="25" fillId="9" borderId="1" xfId="0" applyFont="1" applyFill="1" applyBorder="1" applyAlignment="1" applyProtection="1">
      <alignment horizontal="left" vertical="center" shrinkToFit="1"/>
      <protection locked="0"/>
    </xf>
    <xf numFmtId="49" fontId="25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10" borderId="70" xfId="4" applyFont="1" applyFill="1" applyBorder="1" applyAlignment="1" applyProtection="1">
      <alignment horizontal="center" vertical="center"/>
      <protection locked="0"/>
    </xf>
    <xf numFmtId="0" fontId="16" fillId="10" borderId="71" xfId="4" applyFont="1" applyFill="1" applyBorder="1" applyAlignment="1" applyProtection="1">
      <alignment horizontal="center" vertical="center"/>
      <protection locked="0"/>
    </xf>
    <xf numFmtId="49" fontId="16" fillId="10" borderId="71" xfId="4" applyNumberFormat="1" applyFont="1" applyFill="1" applyBorder="1" applyAlignment="1" applyProtection="1">
      <alignment horizontal="center" vertical="center"/>
      <protection locked="0"/>
    </xf>
    <xf numFmtId="0" fontId="16" fillId="6" borderId="70" xfId="4" applyFont="1" applyFill="1" applyBorder="1" applyAlignment="1" applyProtection="1">
      <alignment horizontal="center" vertical="center"/>
      <protection locked="0"/>
    </xf>
    <xf numFmtId="0" fontId="16" fillId="6" borderId="71" xfId="4" applyFont="1" applyFill="1" applyBorder="1" applyAlignment="1" applyProtection="1">
      <alignment horizontal="center" vertical="center"/>
      <protection locked="0"/>
    </xf>
    <xf numFmtId="49" fontId="16" fillId="6" borderId="71" xfId="4" applyNumberFormat="1" applyFont="1" applyFill="1" applyBorder="1" applyAlignment="1" applyProtection="1">
      <alignment horizontal="center" vertical="center"/>
      <protection locked="0"/>
    </xf>
    <xf numFmtId="0" fontId="16" fillId="9" borderId="70" xfId="4" applyFont="1" applyFill="1" applyBorder="1" applyAlignment="1" applyProtection="1">
      <alignment horizontal="center" vertical="center"/>
      <protection locked="0"/>
    </xf>
    <xf numFmtId="0" fontId="16" fillId="9" borderId="71" xfId="4" applyFont="1" applyFill="1" applyBorder="1" applyAlignment="1" applyProtection="1">
      <alignment horizontal="center" vertical="center"/>
      <protection locked="0"/>
    </xf>
    <xf numFmtId="49" fontId="16" fillId="9" borderId="71" xfId="4" applyNumberFormat="1" applyFont="1" applyFill="1" applyBorder="1" applyAlignment="1" applyProtection="1">
      <alignment horizontal="center" vertical="center"/>
      <protection locked="0"/>
    </xf>
    <xf numFmtId="0" fontId="16" fillId="7" borderId="70" xfId="4" applyFont="1" applyFill="1" applyBorder="1" applyAlignment="1" applyProtection="1">
      <alignment horizontal="center" vertical="center"/>
      <protection locked="0"/>
    </xf>
    <xf numFmtId="0" fontId="16" fillId="7" borderId="71" xfId="4" applyFont="1" applyFill="1" applyBorder="1" applyAlignment="1" applyProtection="1">
      <alignment horizontal="center" vertical="center"/>
      <protection locked="0"/>
    </xf>
    <xf numFmtId="49" fontId="16" fillId="7" borderId="71" xfId="4" applyNumberFormat="1" applyFont="1" applyFill="1" applyBorder="1" applyAlignment="1" applyProtection="1">
      <alignment horizontal="center" vertical="center"/>
      <protection locked="0"/>
    </xf>
    <xf numFmtId="49" fontId="4" fillId="4" borderId="73" xfId="0" applyNumberFormat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textRotation="255"/>
    </xf>
    <xf numFmtId="0" fontId="0" fillId="9" borderId="2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 textRotation="255" shrinkToFit="1"/>
    </xf>
    <xf numFmtId="0" fontId="0" fillId="7" borderId="63" xfId="0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0" fillId="8" borderId="2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right" vertical="center" shrinkToFit="1"/>
    </xf>
    <xf numFmtId="0" fontId="4" fillId="4" borderId="37" xfId="0" applyFont="1" applyFill="1" applyBorder="1" applyAlignment="1">
      <alignment horizontal="right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56" xfId="0" applyFont="1" applyFill="1" applyBorder="1" applyAlignment="1">
      <alignment horizontal="center" vertical="center" shrinkToFit="1"/>
    </xf>
    <xf numFmtId="0" fontId="0" fillId="8" borderId="61" xfId="0" applyFill="1" applyBorder="1" applyAlignment="1" applyProtection="1">
      <alignment horizontal="center" vertical="center" shrinkToFit="1"/>
      <protection locked="0"/>
    </xf>
    <xf numFmtId="0" fontId="0" fillId="8" borderId="62" xfId="0" applyFill="1" applyBorder="1" applyAlignment="1" applyProtection="1">
      <alignment horizontal="center" vertical="center" shrinkToFit="1"/>
      <protection locked="0"/>
    </xf>
    <xf numFmtId="0" fontId="2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9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9" xfId="0" applyFill="1" applyBorder="1" applyAlignment="1">
      <alignment horizontal="center" vertical="center" textRotation="255" shrinkToFit="1"/>
    </xf>
    <xf numFmtId="0" fontId="0" fillId="2" borderId="40" xfId="0" applyFill="1" applyBorder="1" applyAlignment="1">
      <alignment horizontal="center" vertical="center" textRotation="255" shrinkToFit="1"/>
    </xf>
    <xf numFmtId="0" fontId="0" fillId="8" borderId="59" xfId="0" applyFill="1" applyBorder="1" applyAlignment="1">
      <alignment horizontal="center" vertical="center" shrinkToFit="1"/>
    </xf>
    <xf numFmtId="0" fontId="0" fillId="8" borderId="33" xfId="0" applyFill="1" applyBorder="1" applyAlignment="1">
      <alignment horizontal="center" vertical="center" shrinkToFit="1"/>
    </xf>
    <xf numFmtId="0" fontId="0" fillId="8" borderId="53" xfId="0" applyFill="1" applyBorder="1" applyAlignment="1">
      <alignment horizontal="center" vertical="center" shrinkToFit="1"/>
    </xf>
    <xf numFmtId="0" fontId="6" fillId="7" borderId="35" xfId="0" applyFont="1" applyFill="1" applyBorder="1" applyAlignment="1">
      <alignment horizontal="center" vertical="center" shrinkToFit="1"/>
    </xf>
    <xf numFmtId="0" fontId="6" fillId="7" borderId="56" xfId="0" applyFont="1" applyFill="1" applyBorder="1" applyAlignment="1">
      <alignment horizontal="center" vertical="center" shrinkToFit="1"/>
    </xf>
    <xf numFmtId="0" fontId="6" fillId="7" borderId="61" xfId="0" applyFont="1" applyFill="1" applyBorder="1" applyAlignment="1">
      <alignment horizontal="right" vertical="center" shrinkToFit="1"/>
    </xf>
    <xf numFmtId="0" fontId="6" fillId="7" borderId="66" xfId="0" applyFont="1" applyFill="1" applyBorder="1" applyAlignment="1">
      <alignment horizontal="right" vertical="center" shrinkToFit="1"/>
    </xf>
    <xf numFmtId="0" fontId="6" fillId="7" borderId="67" xfId="0" applyFont="1" applyFill="1" applyBorder="1" applyAlignment="1">
      <alignment horizontal="right" vertical="center" shrinkToFit="1"/>
    </xf>
    <xf numFmtId="0" fontId="24" fillId="8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5" borderId="38" xfId="0" applyFill="1" applyBorder="1" applyAlignment="1">
      <alignment horizontal="center" vertical="center" textRotation="255" shrinkToFit="1"/>
    </xf>
    <xf numFmtId="0" fontId="0" fillId="5" borderId="39" xfId="0" applyFill="1" applyBorder="1" applyAlignment="1">
      <alignment horizontal="center" vertical="center" textRotation="255" shrinkToFit="1"/>
    </xf>
    <xf numFmtId="0" fontId="0" fillId="5" borderId="40" xfId="0" applyFill="1" applyBorder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</cellXfs>
  <cellStyles count="5">
    <cellStyle name="標準" xfId="0" builtinId="0"/>
    <cellStyle name="標準 2" xfId="4" xr:uid="{BC062F07-5BA5-48B7-B553-DB569447DCCB}"/>
    <cellStyle name="標準_00男女" xfId="3" xr:uid="{72A607FF-199D-4F27-8B46-4310E5326666}"/>
    <cellStyle name="標準_H19中学0516" xfId="1" xr:uid="{B0A158F3-B36E-4F17-90EF-432750770C88}"/>
    <cellStyle name="標準_H19年中予選手権データ" xfId="2" xr:uid="{D04FBA74-56B9-49B6-A823-371C715E6BEB}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0FF"/>
      <color rgb="FF0000FF"/>
      <color rgb="FFFF99FF"/>
      <color rgb="FF00FFFF"/>
      <color rgb="FFFFF7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5</xdr:row>
      <xdr:rowOff>22860</xdr:rowOff>
    </xdr:from>
    <xdr:to>
      <xdr:col>2</xdr:col>
      <xdr:colOff>449580</xdr:colOff>
      <xdr:row>10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6354D-C4A7-1A2E-2F43-8AFE74BC4278}"/>
            </a:ext>
          </a:extLst>
        </xdr:cNvPr>
        <xdr:cNvSpPr txBox="1"/>
      </xdr:nvSpPr>
      <xdr:spPr>
        <a:xfrm>
          <a:off x="175260" y="861060"/>
          <a:ext cx="4442460" cy="10439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＜申込一覧表（データ）作成者＞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太枠内の入力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をお願いいたします。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入力後はこのシートを非表示にしてください。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84867</xdr:colOff>
      <xdr:row>75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537981-1329-A851-A55F-4D8A2622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1792" cy="136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628242</xdr:colOff>
      <xdr:row>5</xdr:row>
      <xdr:rowOff>212793</xdr:rowOff>
    </xdr:from>
    <xdr:to>
      <xdr:col>21</xdr:col>
      <xdr:colOff>638734</xdr:colOff>
      <xdr:row>10</xdr:row>
      <xdr:rowOff>60799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2A3A-CC00-5DDA-A707-531BCEF0479B}"/>
            </a:ext>
          </a:extLst>
        </xdr:cNvPr>
        <xdr:cNvSpPr txBox="1"/>
      </xdr:nvSpPr>
      <xdr:spPr>
        <a:xfrm>
          <a:off x="10545448" y="1579911"/>
          <a:ext cx="4111845" cy="12487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○リレーエントリーチーム数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○プログラム購入冊数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左表の２つのセルは、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直接入力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121596</xdr:colOff>
      <xdr:row>6</xdr:row>
      <xdr:rowOff>202660</xdr:rowOff>
    </xdr:from>
    <xdr:to>
      <xdr:col>15</xdr:col>
      <xdr:colOff>516782</xdr:colOff>
      <xdr:row>9</xdr:row>
      <xdr:rowOff>111463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C785B596-9B92-20B9-4892-CA140A945D31}"/>
            </a:ext>
          </a:extLst>
        </xdr:cNvPr>
        <xdr:cNvSpPr/>
      </xdr:nvSpPr>
      <xdr:spPr>
        <a:xfrm>
          <a:off x="10214043" y="1945532"/>
          <a:ext cx="395186" cy="729575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583418</xdr:colOff>
      <xdr:row>13</xdr:row>
      <xdr:rowOff>188350</xdr:rowOff>
    </xdr:from>
    <xdr:to>
      <xdr:col>24</xdr:col>
      <xdr:colOff>257736</xdr:colOff>
      <xdr:row>18</xdr:row>
      <xdr:rowOff>19667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DA51E9-CFDE-4566-A725-542E02D067C5}"/>
            </a:ext>
          </a:extLst>
        </xdr:cNvPr>
        <xdr:cNvSpPr txBox="1"/>
      </xdr:nvSpPr>
      <xdr:spPr>
        <a:xfrm>
          <a:off x="10500624" y="3796644"/>
          <a:ext cx="5142788" cy="12320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○補助員申請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  <xdr:twoCellAnchor>
    <xdr:from>
      <xdr:col>15</xdr:col>
      <xdr:colOff>76772</xdr:colOff>
      <xdr:row>14</xdr:row>
      <xdr:rowOff>151394</xdr:rowOff>
    </xdr:from>
    <xdr:to>
      <xdr:col>15</xdr:col>
      <xdr:colOff>471958</xdr:colOff>
      <xdr:row>17</xdr:row>
      <xdr:rowOff>29799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6705CB31-5021-C2D6-9B13-769C8083D6A4}"/>
            </a:ext>
          </a:extLst>
        </xdr:cNvPr>
        <xdr:cNvSpPr/>
      </xdr:nvSpPr>
      <xdr:spPr>
        <a:xfrm>
          <a:off x="9993978" y="4039835"/>
          <a:ext cx="395186" cy="718846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0</xdr:row>
      <xdr:rowOff>106680</xdr:rowOff>
    </xdr:from>
    <xdr:to>
      <xdr:col>9</xdr:col>
      <xdr:colOff>423455</xdr:colOff>
      <xdr:row>1</xdr:row>
      <xdr:rowOff>297180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01EEC-F87F-4BFE-B5F1-0374915354BE}"/>
            </a:ext>
          </a:extLst>
        </xdr:cNvPr>
        <xdr:cNvSpPr txBox="1"/>
      </xdr:nvSpPr>
      <xdr:spPr>
        <a:xfrm>
          <a:off x="2628900" y="106680"/>
          <a:ext cx="5323115" cy="3124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申込記録は５桁で入力すること（例：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→ ０４５２１）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3A4E-A6D6-48F0-9FCF-55CBE2C58D90}">
  <sheetPr>
    <tabColor rgb="FF00FFFF"/>
  </sheetPr>
  <dimension ref="A1:L43"/>
  <sheetViews>
    <sheetView workbookViewId="0">
      <selection activeCell="K5" sqref="K5"/>
    </sheetView>
  </sheetViews>
  <sheetFormatPr defaultRowHeight="14.4"/>
  <cols>
    <col min="1" max="1" width="7.3984375" bestFit="1" customWidth="1"/>
    <col min="2" max="2" width="47.19921875" customWidth="1"/>
    <col min="4" max="4" width="15.09765625" style="2" customWidth="1"/>
    <col min="5" max="5" width="15.09765625" style="14" customWidth="1"/>
    <col min="6" max="6" width="4.59765625" customWidth="1"/>
    <col min="7" max="7" width="15.09765625" style="2" customWidth="1"/>
    <col min="8" max="8" width="15.09765625" style="14" customWidth="1"/>
    <col min="9" max="9" width="3.59765625" customWidth="1"/>
    <col min="10" max="10" width="13.8984375" style="3" bestFit="1" customWidth="1"/>
  </cols>
  <sheetData>
    <row r="1" spans="1:12" ht="15" thickBot="1"/>
    <row r="2" spans="1:12" ht="22.2" customHeight="1" thickTop="1" thickBot="1">
      <c r="A2" s="78" t="s">
        <v>0</v>
      </c>
      <c r="B2" s="1" t="s">
        <v>1140</v>
      </c>
      <c r="D2" s="2" t="s">
        <v>1</v>
      </c>
      <c r="E2" s="14" t="s">
        <v>2</v>
      </c>
      <c r="G2" s="2" t="s">
        <v>54</v>
      </c>
      <c r="H2" s="14" t="s">
        <v>55</v>
      </c>
      <c r="K2" s="2" t="s">
        <v>1118</v>
      </c>
    </row>
    <row r="3" spans="1:12" ht="15" thickTop="1">
      <c r="D3" s="72" t="s">
        <v>1141</v>
      </c>
      <c r="E3" s="73" t="s">
        <v>1161</v>
      </c>
      <c r="G3" s="72" t="s">
        <v>1141</v>
      </c>
      <c r="H3" s="73" t="s">
        <v>1161</v>
      </c>
      <c r="J3" s="3" t="s">
        <v>42</v>
      </c>
      <c r="K3" s="69">
        <v>2500</v>
      </c>
      <c r="L3" t="s">
        <v>50</v>
      </c>
    </row>
    <row r="4" spans="1:12">
      <c r="D4" s="74" t="s">
        <v>1142</v>
      </c>
      <c r="E4" s="75" t="s">
        <v>1162</v>
      </c>
      <c r="G4" s="74" t="s">
        <v>1142</v>
      </c>
      <c r="H4" s="75" t="s">
        <v>1162</v>
      </c>
      <c r="J4" s="3" t="s">
        <v>1138</v>
      </c>
      <c r="K4" s="70"/>
      <c r="L4" t="s">
        <v>50</v>
      </c>
    </row>
    <row r="5" spans="1:12">
      <c r="D5" s="74" t="s">
        <v>1143</v>
      </c>
      <c r="E5" s="75" t="s">
        <v>1163</v>
      </c>
      <c r="G5" s="74" t="s">
        <v>1143</v>
      </c>
      <c r="H5" s="75" t="s">
        <v>1163</v>
      </c>
      <c r="J5" s="3" t="s">
        <v>1135</v>
      </c>
      <c r="K5" s="70"/>
      <c r="L5" t="s">
        <v>50</v>
      </c>
    </row>
    <row r="6" spans="1:12">
      <c r="D6" s="74" t="s">
        <v>1144</v>
      </c>
      <c r="E6" s="75" t="s">
        <v>1164</v>
      </c>
      <c r="G6" s="74" t="s">
        <v>1144</v>
      </c>
      <c r="H6" s="75" t="s">
        <v>1164</v>
      </c>
      <c r="J6" s="3" t="s">
        <v>1136</v>
      </c>
      <c r="K6" s="70">
        <v>800</v>
      </c>
      <c r="L6" t="s">
        <v>50</v>
      </c>
    </row>
    <row r="7" spans="1:12">
      <c r="D7" s="74" t="s">
        <v>1145</v>
      </c>
      <c r="E7" s="75" t="s">
        <v>1165</v>
      </c>
      <c r="G7" s="74" t="s">
        <v>1145</v>
      </c>
      <c r="H7" s="75" t="s">
        <v>1165</v>
      </c>
      <c r="J7" s="3" t="s">
        <v>1137</v>
      </c>
      <c r="K7" s="70"/>
      <c r="L7" t="s">
        <v>50</v>
      </c>
    </row>
    <row r="8" spans="1:12" ht="15" thickBot="1">
      <c r="D8" s="74" t="s">
        <v>1146</v>
      </c>
      <c r="E8" s="75" t="s">
        <v>1166</v>
      </c>
      <c r="G8" s="74" t="s">
        <v>1147</v>
      </c>
      <c r="H8" s="75" t="s">
        <v>1167</v>
      </c>
      <c r="J8" s="3" t="s">
        <v>43</v>
      </c>
      <c r="K8" s="71">
        <v>300</v>
      </c>
      <c r="L8" t="s">
        <v>50</v>
      </c>
    </row>
    <row r="9" spans="1:12" ht="15" thickTop="1">
      <c r="D9" s="74" t="s">
        <v>1147</v>
      </c>
      <c r="E9" s="75" t="s">
        <v>1167</v>
      </c>
      <c r="G9" s="74" t="s">
        <v>1148</v>
      </c>
      <c r="H9" s="75" t="s">
        <v>1168</v>
      </c>
    </row>
    <row r="10" spans="1:12">
      <c r="D10" s="74" t="s">
        <v>1148</v>
      </c>
      <c r="E10" s="75" t="s">
        <v>1168</v>
      </c>
      <c r="G10" s="74" t="s">
        <v>1158</v>
      </c>
      <c r="H10" s="75" t="s">
        <v>1178</v>
      </c>
    </row>
    <row r="11" spans="1:12">
      <c r="D11" s="74" t="s">
        <v>1149</v>
      </c>
      <c r="E11" s="75" t="s">
        <v>1169</v>
      </c>
      <c r="G11" s="74" t="s">
        <v>1151</v>
      </c>
      <c r="H11" s="75" t="s">
        <v>1171</v>
      </c>
    </row>
    <row r="12" spans="1:12">
      <c r="D12" s="74" t="s">
        <v>1150</v>
      </c>
      <c r="E12" s="75" t="s">
        <v>1170</v>
      </c>
      <c r="G12" s="74" t="s">
        <v>1152</v>
      </c>
      <c r="H12" s="75" t="s">
        <v>1172</v>
      </c>
    </row>
    <row r="13" spans="1:12">
      <c r="D13" s="74" t="s">
        <v>1151</v>
      </c>
      <c r="E13" s="75" t="s">
        <v>1171</v>
      </c>
      <c r="G13" s="74" t="s">
        <v>1153</v>
      </c>
      <c r="H13" s="75" t="s">
        <v>1174</v>
      </c>
    </row>
    <row r="14" spans="1:12">
      <c r="D14" s="74" t="s">
        <v>1152</v>
      </c>
      <c r="E14" s="75" t="s">
        <v>1172</v>
      </c>
      <c r="G14" s="74" t="s">
        <v>1154</v>
      </c>
      <c r="H14" s="75" t="s">
        <v>1173</v>
      </c>
    </row>
    <row r="15" spans="1:12">
      <c r="D15" s="74" t="s">
        <v>1153</v>
      </c>
      <c r="E15" s="75" t="s">
        <v>1174</v>
      </c>
      <c r="G15" s="74" t="s">
        <v>1159</v>
      </c>
      <c r="H15" s="75" t="s">
        <v>1179</v>
      </c>
    </row>
    <row r="16" spans="1:12">
      <c r="D16" s="74" t="s">
        <v>1154</v>
      </c>
      <c r="E16" s="75" t="s">
        <v>1173</v>
      </c>
      <c r="G16" s="74" t="s">
        <v>1160</v>
      </c>
      <c r="H16" s="75" t="s">
        <v>1180</v>
      </c>
    </row>
    <row r="17" spans="4:8">
      <c r="D17" s="74" t="s">
        <v>1156</v>
      </c>
      <c r="E17" s="75" t="s">
        <v>1175</v>
      </c>
      <c r="G17" s="74" t="s">
        <v>1155</v>
      </c>
      <c r="H17" s="75" t="s">
        <v>1177</v>
      </c>
    </row>
    <row r="18" spans="4:8">
      <c r="D18" s="74" t="s">
        <v>1157</v>
      </c>
      <c r="E18" s="75" t="s">
        <v>1176</v>
      </c>
      <c r="G18" s="74"/>
      <c r="H18" s="75"/>
    </row>
    <row r="19" spans="4:8">
      <c r="D19" s="74" t="s">
        <v>1155</v>
      </c>
      <c r="E19" s="75" t="s">
        <v>1177</v>
      </c>
      <c r="G19" s="74"/>
      <c r="H19" s="75"/>
    </row>
    <row r="20" spans="4:8">
      <c r="D20" s="74"/>
      <c r="E20" s="75"/>
      <c r="G20" s="74"/>
      <c r="H20" s="75"/>
    </row>
    <row r="21" spans="4:8">
      <c r="D21" s="74"/>
      <c r="E21" s="75"/>
      <c r="G21" s="74"/>
      <c r="H21" s="75"/>
    </row>
    <row r="22" spans="4:8">
      <c r="D22" s="74"/>
      <c r="E22" s="75"/>
      <c r="G22" s="74"/>
      <c r="H22" s="75"/>
    </row>
    <row r="23" spans="4:8">
      <c r="D23" s="74"/>
      <c r="E23" s="75"/>
      <c r="G23" s="74"/>
      <c r="H23" s="75"/>
    </row>
    <row r="24" spans="4:8">
      <c r="D24" s="74"/>
      <c r="E24" s="75"/>
      <c r="G24" s="74"/>
      <c r="H24" s="75"/>
    </row>
    <row r="25" spans="4:8">
      <c r="D25" s="74"/>
      <c r="E25" s="75"/>
      <c r="G25" s="74"/>
      <c r="H25" s="75"/>
    </row>
    <row r="26" spans="4:8">
      <c r="D26" s="74"/>
      <c r="E26" s="75"/>
      <c r="G26" s="74"/>
      <c r="H26" s="75"/>
    </row>
    <row r="27" spans="4:8">
      <c r="D27" s="74"/>
      <c r="E27" s="75"/>
      <c r="G27" s="74"/>
      <c r="H27" s="75"/>
    </row>
    <row r="28" spans="4:8">
      <c r="D28" s="74"/>
      <c r="E28" s="75"/>
      <c r="G28" s="74"/>
      <c r="H28" s="75"/>
    </row>
    <row r="29" spans="4:8">
      <c r="D29" s="74"/>
      <c r="E29" s="75"/>
      <c r="G29" s="74"/>
      <c r="H29" s="75"/>
    </row>
    <row r="30" spans="4:8">
      <c r="D30" s="74"/>
      <c r="E30" s="75"/>
      <c r="G30" s="74"/>
      <c r="H30" s="75"/>
    </row>
    <row r="31" spans="4:8">
      <c r="D31" s="74"/>
      <c r="E31" s="75"/>
      <c r="G31" s="74"/>
      <c r="H31" s="75"/>
    </row>
    <row r="32" spans="4:8">
      <c r="D32" s="74"/>
      <c r="E32" s="75"/>
      <c r="G32" s="74"/>
      <c r="H32" s="75"/>
    </row>
    <row r="33" spans="4:8">
      <c r="D33" s="74"/>
      <c r="E33" s="75"/>
      <c r="G33" s="74"/>
      <c r="H33" s="75"/>
    </row>
    <row r="34" spans="4:8">
      <c r="D34" s="74"/>
      <c r="E34" s="75"/>
      <c r="G34" s="74"/>
      <c r="H34" s="75"/>
    </row>
    <row r="35" spans="4:8">
      <c r="D35" s="74"/>
      <c r="E35" s="75"/>
      <c r="G35" s="74"/>
      <c r="H35" s="75"/>
    </row>
    <row r="36" spans="4:8">
      <c r="D36" s="74"/>
      <c r="E36" s="75"/>
      <c r="G36" s="74"/>
      <c r="H36" s="75"/>
    </row>
    <row r="37" spans="4:8">
      <c r="D37" s="74"/>
      <c r="E37" s="75"/>
      <c r="G37" s="74"/>
      <c r="H37" s="75"/>
    </row>
    <row r="38" spans="4:8">
      <c r="D38" s="74"/>
      <c r="E38" s="75"/>
      <c r="G38" s="74"/>
      <c r="H38" s="75"/>
    </row>
    <row r="39" spans="4:8">
      <c r="D39" s="74"/>
      <c r="E39" s="75"/>
      <c r="G39" s="74"/>
      <c r="H39" s="75"/>
    </row>
    <row r="40" spans="4:8">
      <c r="D40" s="74"/>
      <c r="E40" s="75"/>
      <c r="G40" s="74"/>
      <c r="H40" s="75"/>
    </row>
    <row r="41" spans="4:8">
      <c r="D41" s="74"/>
      <c r="E41" s="75"/>
      <c r="G41" s="74"/>
      <c r="H41" s="75"/>
    </row>
    <row r="42" spans="4:8" ht="15" thickBot="1">
      <c r="D42" s="76"/>
      <c r="E42" s="77"/>
      <c r="G42" s="76"/>
      <c r="H42" s="77"/>
    </row>
    <row r="43" spans="4:8" ht="15" thickTop="1"/>
  </sheetData>
  <phoneticPr fontId="1"/>
  <conditionalFormatting sqref="B2 K3:K8 D3:E42 G3:H42">
    <cfRule type="containsBlanks" dxfId="4" priority="1">
      <formula>LEN(TRIM(B2))=0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DB70-5EEF-4C67-827D-18A2A5493880}">
  <sheetPr>
    <tabColor rgb="FFFFFF00"/>
  </sheetPr>
  <dimension ref="A1"/>
  <sheetViews>
    <sheetView zoomScaleNormal="100" workbookViewId="0">
      <selection activeCell="Y14" sqref="Y14"/>
    </sheetView>
  </sheetViews>
  <sheetFormatPr defaultColWidth="9" defaultRowHeight="14.4"/>
  <cols>
    <col min="1" max="21" width="5.59765625" style="89" customWidth="1"/>
    <col min="22" max="16384" width="9" style="89"/>
  </cols>
  <sheetData/>
  <phoneticPr fontId="1"/>
  <pageMargins left="0.19685039370078741" right="0.19685039370078741" top="0.19685039370078741" bottom="0.19685039370078741" header="0.31496062992125984" footer="0.31496062992125984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792F-B7CD-41A7-95B3-D332B0675DC1}">
  <sheetPr>
    <tabColor rgb="FFFFFF00"/>
  </sheetPr>
  <dimension ref="A1:O153"/>
  <sheetViews>
    <sheetView workbookViewId="0">
      <selection activeCell="E15" sqref="E15"/>
    </sheetView>
  </sheetViews>
  <sheetFormatPr defaultColWidth="9.19921875" defaultRowHeight="13.2"/>
  <cols>
    <col min="1" max="1" width="8.69921875" style="25" bestFit="1" customWidth="1"/>
    <col min="2" max="2" width="21.5" style="25" bestFit="1" customWidth="1"/>
    <col min="3" max="3" width="24.8984375" style="25" bestFit="1" customWidth="1"/>
    <col min="4" max="4" width="8.69921875" style="25" bestFit="1" customWidth="1"/>
    <col min="5" max="5" width="17" style="25" customWidth="1"/>
    <col min="6" max="6" width="23.5" style="25" customWidth="1"/>
    <col min="7" max="7" width="9.19921875" style="15" customWidth="1"/>
    <col min="8" max="8" width="14.5" style="15" bestFit="1" customWidth="1"/>
    <col min="9" max="9" width="25.69921875" style="15" customWidth="1"/>
    <col min="10" max="10" width="9.19921875" style="15" customWidth="1"/>
    <col min="11" max="11" width="21.19921875" style="15" customWidth="1"/>
    <col min="12" max="12" width="19.19921875" style="15" bestFit="1" customWidth="1"/>
    <col min="13" max="13" width="9.19921875" style="15"/>
    <col min="14" max="14" width="18.3984375" style="15" customWidth="1"/>
    <col min="15" max="15" width="26.09765625" style="15" bestFit="1" customWidth="1"/>
    <col min="16" max="16384" width="9.19921875" style="25"/>
  </cols>
  <sheetData>
    <row r="1" spans="1:15" s="15" customFormat="1" ht="21.75" customHeight="1" thickBot="1">
      <c r="A1" s="142" t="s">
        <v>61</v>
      </c>
      <c r="B1" s="143"/>
      <c r="C1" s="144"/>
      <c r="D1" s="142" t="s">
        <v>62</v>
      </c>
      <c r="E1" s="143"/>
      <c r="F1" s="144"/>
      <c r="G1" s="145" t="s">
        <v>63</v>
      </c>
      <c r="H1" s="143"/>
      <c r="I1" s="144"/>
      <c r="J1" s="146" t="s">
        <v>64</v>
      </c>
      <c r="K1" s="143"/>
      <c r="L1" s="144"/>
      <c r="M1" s="147" t="s">
        <v>65</v>
      </c>
      <c r="N1" s="143"/>
      <c r="O1" s="144"/>
    </row>
    <row r="2" spans="1:15">
      <c r="A2" s="16">
        <v>380000</v>
      </c>
      <c r="B2" s="17" t="s">
        <v>28</v>
      </c>
      <c r="C2" s="18" t="s">
        <v>66</v>
      </c>
      <c r="D2" s="16">
        <v>490001</v>
      </c>
      <c r="E2" s="17" t="s">
        <v>67</v>
      </c>
      <c r="F2" s="18" t="s">
        <v>68</v>
      </c>
      <c r="G2" s="19">
        <v>383001</v>
      </c>
      <c r="H2" s="20" t="s">
        <v>69</v>
      </c>
      <c r="I2" s="21" t="s">
        <v>70</v>
      </c>
      <c r="J2" s="22">
        <v>385000</v>
      </c>
      <c r="K2" s="23" t="s">
        <v>71</v>
      </c>
      <c r="L2" s="24" t="s">
        <v>72</v>
      </c>
      <c r="M2" s="22">
        <v>388001</v>
      </c>
      <c r="N2" s="23" t="s">
        <v>73</v>
      </c>
      <c r="O2" s="24" t="s">
        <v>74</v>
      </c>
    </row>
    <row r="3" spans="1:15">
      <c r="A3" s="26">
        <v>380001</v>
      </c>
      <c r="B3" s="27" t="s">
        <v>75</v>
      </c>
      <c r="C3" s="28" t="s">
        <v>76</v>
      </c>
      <c r="D3" s="26">
        <v>490010</v>
      </c>
      <c r="E3" s="27" t="s">
        <v>77</v>
      </c>
      <c r="F3" s="28" t="s">
        <v>78</v>
      </c>
      <c r="G3" s="29">
        <v>383091</v>
      </c>
      <c r="H3" s="30" t="s">
        <v>79</v>
      </c>
      <c r="I3" s="31" t="s">
        <v>80</v>
      </c>
      <c r="J3" s="32">
        <v>385001</v>
      </c>
      <c r="K3" s="30" t="s">
        <v>69</v>
      </c>
      <c r="L3" s="33" t="s">
        <v>81</v>
      </c>
      <c r="M3" s="32">
        <v>388002</v>
      </c>
      <c r="N3" s="30" t="s">
        <v>82</v>
      </c>
      <c r="O3" s="33" t="s">
        <v>83</v>
      </c>
    </row>
    <row r="4" spans="1:15">
      <c r="A4" s="26">
        <v>380002</v>
      </c>
      <c r="B4" s="27" t="s">
        <v>84</v>
      </c>
      <c r="C4" s="28" t="s">
        <v>85</v>
      </c>
      <c r="D4" s="26">
        <v>490016</v>
      </c>
      <c r="E4" s="27" t="s">
        <v>86</v>
      </c>
      <c r="F4" s="28" t="s">
        <v>87</v>
      </c>
      <c r="G4" s="29">
        <v>383092</v>
      </c>
      <c r="H4" s="30" t="s">
        <v>88</v>
      </c>
      <c r="I4" s="31" t="s">
        <v>89</v>
      </c>
      <c r="J4" s="32">
        <v>385002</v>
      </c>
      <c r="K4" s="30" t="s">
        <v>90</v>
      </c>
      <c r="L4" s="33" t="s">
        <v>91</v>
      </c>
      <c r="M4" s="32">
        <v>388003</v>
      </c>
      <c r="N4" s="30" t="s">
        <v>92</v>
      </c>
      <c r="O4" s="33" t="s">
        <v>93</v>
      </c>
    </row>
    <row r="5" spans="1:15">
      <c r="A5" s="26">
        <v>380003</v>
      </c>
      <c r="B5" s="27" t="s">
        <v>94</v>
      </c>
      <c r="C5" s="28" t="s">
        <v>95</v>
      </c>
      <c r="D5" s="26">
        <v>490024</v>
      </c>
      <c r="E5" s="27" t="s">
        <v>96</v>
      </c>
      <c r="F5" s="28" t="s">
        <v>97</v>
      </c>
      <c r="G5" s="29">
        <v>383101</v>
      </c>
      <c r="H5" s="30" t="s">
        <v>98</v>
      </c>
      <c r="I5" s="31" t="s">
        <v>99</v>
      </c>
      <c r="J5" s="32">
        <v>385003</v>
      </c>
      <c r="K5" s="30" t="s">
        <v>100</v>
      </c>
      <c r="L5" s="33" t="s">
        <v>101</v>
      </c>
      <c r="M5" s="32">
        <v>388004</v>
      </c>
      <c r="N5" s="30" t="s">
        <v>102</v>
      </c>
      <c r="O5" s="33" t="s">
        <v>103</v>
      </c>
    </row>
    <row r="6" spans="1:15">
      <c r="A6" s="26">
        <v>380005</v>
      </c>
      <c r="B6" s="27" t="s">
        <v>104</v>
      </c>
      <c r="C6" s="28" t="s">
        <v>105</v>
      </c>
      <c r="D6" s="26">
        <v>490025</v>
      </c>
      <c r="E6" s="27" t="s">
        <v>106</v>
      </c>
      <c r="F6" s="28" t="s">
        <v>107</v>
      </c>
      <c r="G6" s="29">
        <v>383102</v>
      </c>
      <c r="H6" s="30" t="s">
        <v>108</v>
      </c>
      <c r="I6" s="31" t="s">
        <v>109</v>
      </c>
      <c r="J6" s="32">
        <v>385004</v>
      </c>
      <c r="K6" s="30" t="s">
        <v>110</v>
      </c>
      <c r="L6" s="33" t="s">
        <v>111</v>
      </c>
      <c r="M6" s="32">
        <v>388005</v>
      </c>
      <c r="N6" s="30" t="s">
        <v>112</v>
      </c>
      <c r="O6" s="33" t="s">
        <v>113</v>
      </c>
    </row>
    <row r="7" spans="1:15">
      <c r="A7" s="26">
        <v>380006</v>
      </c>
      <c r="B7" s="27" t="s">
        <v>114</v>
      </c>
      <c r="C7" s="28" t="s">
        <v>115</v>
      </c>
      <c r="D7" s="26">
        <v>490034</v>
      </c>
      <c r="E7" s="27" t="s">
        <v>116</v>
      </c>
      <c r="F7" s="28" t="s">
        <v>117</v>
      </c>
      <c r="G7" s="29">
        <v>383103</v>
      </c>
      <c r="H7" s="30" t="s">
        <v>118</v>
      </c>
      <c r="I7" s="31" t="s">
        <v>119</v>
      </c>
      <c r="J7" s="32">
        <v>385006</v>
      </c>
      <c r="K7" s="30" t="s">
        <v>120</v>
      </c>
      <c r="L7" s="33" t="s">
        <v>121</v>
      </c>
      <c r="M7" s="32">
        <v>388006</v>
      </c>
      <c r="N7" s="30" t="s">
        <v>122</v>
      </c>
      <c r="O7" s="33" t="s">
        <v>123</v>
      </c>
    </row>
    <row r="8" spans="1:15">
      <c r="A8" s="26">
        <v>380008</v>
      </c>
      <c r="B8" s="27" t="s">
        <v>124</v>
      </c>
      <c r="C8" s="28" t="s">
        <v>125</v>
      </c>
      <c r="D8" s="26">
        <v>490051</v>
      </c>
      <c r="E8" s="27" t="s">
        <v>126</v>
      </c>
      <c r="F8" s="28" t="s">
        <v>127</v>
      </c>
      <c r="G8" s="29">
        <v>383104</v>
      </c>
      <c r="H8" s="30" t="s">
        <v>128</v>
      </c>
      <c r="I8" s="31" t="s">
        <v>129</v>
      </c>
      <c r="J8" s="32">
        <v>385007</v>
      </c>
      <c r="K8" s="30" t="s">
        <v>130</v>
      </c>
      <c r="L8" s="33" t="s">
        <v>131</v>
      </c>
      <c r="M8" s="32">
        <v>388007</v>
      </c>
      <c r="N8" s="30" t="s">
        <v>132</v>
      </c>
      <c r="O8" s="33" t="s">
        <v>133</v>
      </c>
    </row>
    <row r="9" spans="1:15">
      <c r="A9" s="26">
        <v>380009</v>
      </c>
      <c r="B9" s="27" t="s">
        <v>134</v>
      </c>
      <c r="C9" s="28" t="s">
        <v>135</v>
      </c>
      <c r="D9" s="26">
        <v>490053</v>
      </c>
      <c r="E9" s="27" t="s">
        <v>136</v>
      </c>
      <c r="F9" s="28" t="s">
        <v>137</v>
      </c>
      <c r="G9" s="29">
        <v>383105</v>
      </c>
      <c r="H9" s="30" t="s">
        <v>138</v>
      </c>
      <c r="I9" s="31" t="s">
        <v>139</v>
      </c>
      <c r="J9" s="32">
        <v>385008</v>
      </c>
      <c r="K9" s="30" t="s">
        <v>140</v>
      </c>
      <c r="L9" s="33" t="s">
        <v>141</v>
      </c>
      <c r="M9" s="32">
        <v>388008</v>
      </c>
      <c r="N9" s="30" t="s">
        <v>142</v>
      </c>
      <c r="O9" s="33" t="s">
        <v>143</v>
      </c>
    </row>
    <row r="10" spans="1:15">
      <c r="A10" s="26">
        <v>380014</v>
      </c>
      <c r="B10" s="27" t="s">
        <v>144</v>
      </c>
      <c r="C10" s="28" t="s">
        <v>145</v>
      </c>
      <c r="D10" s="26">
        <v>490058</v>
      </c>
      <c r="E10" s="27" t="s">
        <v>146</v>
      </c>
      <c r="F10" s="28" t="s">
        <v>147</v>
      </c>
      <c r="G10" s="29">
        <v>383106</v>
      </c>
      <c r="H10" s="30" t="s">
        <v>148</v>
      </c>
      <c r="I10" s="31" t="s">
        <v>149</v>
      </c>
      <c r="J10" s="32">
        <v>385009</v>
      </c>
      <c r="K10" s="30" t="s">
        <v>150</v>
      </c>
      <c r="L10" s="33" t="s">
        <v>151</v>
      </c>
      <c r="M10" s="32">
        <v>388009</v>
      </c>
      <c r="N10" s="30" t="s">
        <v>152</v>
      </c>
      <c r="O10" s="33" t="s">
        <v>153</v>
      </c>
    </row>
    <row r="11" spans="1:15">
      <c r="A11" s="26">
        <v>380019</v>
      </c>
      <c r="B11" s="27" t="s">
        <v>154</v>
      </c>
      <c r="C11" s="28" t="s">
        <v>155</v>
      </c>
      <c r="D11" s="26">
        <v>490061</v>
      </c>
      <c r="E11" s="27" t="s">
        <v>156</v>
      </c>
      <c r="F11" s="28" t="s">
        <v>157</v>
      </c>
      <c r="G11" s="29">
        <v>383107</v>
      </c>
      <c r="H11" s="30" t="s">
        <v>158</v>
      </c>
      <c r="I11" s="31" t="s">
        <v>159</v>
      </c>
      <c r="J11" s="32">
        <v>385010</v>
      </c>
      <c r="K11" s="30" t="s">
        <v>160</v>
      </c>
      <c r="L11" s="33" t="s">
        <v>161</v>
      </c>
      <c r="M11" s="32">
        <v>388010</v>
      </c>
      <c r="N11" s="30" t="s">
        <v>162</v>
      </c>
      <c r="O11" s="33" t="s">
        <v>163</v>
      </c>
    </row>
    <row r="12" spans="1:15">
      <c r="A12" s="26">
        <v>380020</v>
      </c>
      <c r="B12" s="27" t="s">
        <v>164</v>
      </c>
      <c r="C12" s="28" t="s">
        <v>165</v>
      </c>
      <c r="D12" s="26">
        <v>490062</v>
      </c>
      <c r="E12" s="27" t="s">
        <v>166</v>
      </c>
      <c r="F12" s="28" t="s">
        <v>167</v>
      </c>
      <c r="G12" s="29">
        <v>383108</v>
      </c>
      <c r="H12" s="30" t="s">
        <v>168</v>
      </c>
      <c r="I12" s="31" t="s">
        <v>169</v>
      </c>
      <c r="J12" s="32">
        <v>385011</v>
      </c>
      <c r="K12" s="30" t="s">
        <v>170</v>
      </c>
      <c r="L12" s="33" t="s">
        <v>171</v>
      </c>
      <c r="M12" s="32">
        <v>388011</v>
      </c>
      <c r="N12" s="30" t="s">
        <v>172</v>
      </c>
      <c r="O12" s="33" t="s">
        <v>173</v>
      </c>
    </row>
    <row r="13" spans="1:15">
      <c r="A13" s="26">
        <v>380021</v>
      </c>
      <c r="B13" s="27" t="s">
        <v>174</v>
      </c>
      <c r="C13" s="28" t="s">
        <v>175</v>
      </c>
      <c r="D13" s="26">
        <v>490064</v>
      </c>
      <c r="E13" s="27" t="s">
        <v>176</v>
      </c>
      <c r="F13" s="28" t="s">
        <v>177</v>
      </c>
      <c r="G13" s="29">
        <v>383109</v>
      </c>
      <c r="H13" s="30" t="s">
        <v>178</v>
      </c>
      <c r="I13" s="31" t="s">
        <v>179</v>
      </c>
      <c r="J13" s="32">
        <v>385013</v>
      </c>
      <c r="K13" s="30" t="s">
        <v>180</v>
      </c>
      <c r="L13" s="33" t="s">
        <v>181</v>
      </c>
      <c r="M13" s="32">
        <v>388012</v>
      </c>
      <c r="N13" s="30" t="s">
        <v>182</v>
      </c>
      <c r="O13" s="33" t="s">
        <v>183</v>
      </c>
    </row>
    <row r="14" spans="1:15">
      <c r="A14" s="26">
        <v>380022</v>
      </c>
      <c r="B14" s="27" t="s">
        <v>184</v>
      </c>
      <c r="C14" s="28" t="s">
        <v>185</v>
      </c>
      <c r="D14" s="26">
        <v>490066</v>
      </c>
      <c r="E14" s="27" t="s">
        <v>186</v>
      </c>
      <c r="F14" s="28" t="s">
        <v>187</v>
      </c>
      <c r="G14" s="29">
        <v>383110</v>
      </c>
      <c r="H14" s="30" t="s">
        <v>188</v>
      </c>
      <c r="I14" s="31" t="s">
        <v>189</v>
      </c>
      <c r="J14" s="32">
        <v>385014</v>
      </c>
      <c r="K14" s="30" t="s">
        <v>190</v>
      </c>
      <c r="L14" s="33" t="s">
        <v>191</v>
      </c>
      <c r="M14" s="32">
        <v>388013</v>
      </c>
      <c r="N14" s="30" t="s">
        <v>192</v>
      </c>
      <c r="O14" s="33" t="s">
        <v>193</v>
      </c>
    </row>
    <row r="15" spans="1:15">
      <c r="A15" s="26">
        <v>380023</v>
      </c>
      <c r="B15" s="27" t="s">
        <v>194</v>
      </c>
      <c r="C15" s="28" t="s">
        <v>195</v>
      </c>
      <c r="D15" s="26">
        <v>490068</v>
      </c>
      <c r="E15" s="27" t="s">
        <v>196</v>
      </c>
      <c r="F15" s="28" t="s">
        <v>197</v>
      </c>
      <c r="G15" s="29">
        <v>383111</v>
      </c>
      <c r="H15" s="30" t="s">
        <v>198</v>
      </c>
      <c r="I15" s="31" t="s">
        <v>199</v>
      </c>
      <c r="J15" s="32">
        <v>385018</v>
      </c>
      <c r="K15" s="30" t="s">
        <v>200</v>
      </c>
      <c r="L15" s="33" t="s">
        <v>201</v>
      </c>
      <c r="M15" s="32">
        <v>388014</v>
      </c>
      <c r="N15" s="30" t="s">
        <v>202</v>
      </c>
      <c r="O15" s="33" t="s">
        <v>203</v>
      </c>
    </row>
    <row r="16" spans="1:15">
      <c r="A16" s="26">
        <v>380026</v>
      </c>
      <c r="B16" s="27" t="s">
        <v>204</v>
      </c>
      <c r="C16" s="28" t="s">
        <v>205</v>
      </c>
      <c r="D16" s="26">
        <v>490069</v>
      </c>
      <c r="E16" s="27" t="s">
        <v>206</v>
      </c>
      <c r="F16" s="28" t="s">
        <v>207</v>
      </c>
      <c r="G16" s="29">
        <v>383112</v>
      </c>
      <c r="H16" s="30" t="s">
        <v>208</v>
      </c>
      <c r="I16" s="31" t="s">
        <v>209</v>
      </c>
      <c r="J16" s="32">
        <v>385020</v>
      </c>
      <c r="K16" s="30" t="s">
        <v>210</v>
      </c>
      <c r="L16" s="33" t="s">
        <v>211</v>
      </c>
      <c r="M16" s="32">
        <v>388015</v>
      </c>
      <c r="N16" s="30" t="s">
        <v>212</v>
      </c>
      <c r="O16" s="33" t="s">
        <v>213</v>
      </c>
    </row>
    <row r="17" spans="1:15">
      <c r="A17" s="26">
        <v>380027</v>
      </c>
      <c r="B17" s="27" t="s">
        <v>214</v>
      </c>
      <c r="C17" s="28" t="s">
        <v>215</v>
      </c>
      <c r="D17" s="26">
        <v>490070</v>
      </c>
      <c r="E17" s="27" t="s">
        <v>216</v>
      </c>
      <c r="F17" s="28" t="s">
        <v>217</v>
      </c>
      <c r="G17" s="29">
        <v>383113</v>
      </c>
      <c r="H17" s="30" t="s">
        <v>218</v>
      </c>
      <c r="I17" s="31" t="s">
        <v>219</v>
      </c>
      <c r="J17" s="32">
        <v>385021</v>
      </c>
      <c r="K17" s="30" t="s">
        <v>220</v>
      </c>
      <c r="L17" s="33" t="s">
        <v>221</v>
      </c>
      <c r="M17" s="32">
        <v>388016</v>
      </c>
      <c r="N17" s="30" t="s">
        <v>222</v>
      </c>
      <c r="O17" s="33" t="s">
        <v>223</v>
      </c>
    </row>
    <row r="18" spans="1:15">
      <c r="A18" s="26">
        <v>380028</v>
      </c>
      <c r="B18" s="27" t="s">
        <v>224</v>
      </c>
      <c r="C18" s="28" t="s">
        <v>225</v>
      </c>
      <c r="D18" s="26">
        <v>490075</v>
      </c>
      <c r="E18" s="27" t="s">
        <v>226</v>
      </c>
      <c r="F18" s="28" t="s">
        <v>227</v>
      </c>
      <c r="G18" s="29">
        <v>383114</v>
      </c>
      <c r="H18" s="30" t="s">
        <v>228</v>
      </c>
      <c r="I18" s="31" t="s">
        <v>229</v>
      </c>
      <c r="J18" s="32">
        <v>385022</v>
      </c>
      <c r="K18" s="30" t="s">
        <v>230</v>
      </c>
      <c r="L18" s="33" t="s">
        <v>231</v>
      </c>
      <c r="M18" s="32">
        <v>388017</v>
      </c>
      <c r="N18" s="30" t="s">
        <v>232</v>
      </c>
      <c r="O18" s="33" t="s">
        <v>233</v>
      </c>
    </row>
    <row r="19" spans="1:15">
      <c r="A19" s="26">
        <v>380029</v>
      </c>
      <c r="B19" s="27" t="s">
        <v>234</v>
      </c>
      <c r="C19" s="28" t="s">
        <v>235</v>
      </c>
      <c r="D19" s="26">
        <v>490096</v>
      </c>
      <c r="E19" s="27" t="s">
        <v>236</v>
      </c>
      <c r="F19" s="28" t="s">
        <v>237</v>
      </c>
      <c r="G19" s="29">
        <v>383115</v>
      </c>
      <c r="H19" s="30" t="s">
        <v>238</v>
      </c>
      <c r="I19" s="31" t="s">
        <v>239</v>
      </c>
      <c r="J19" s="32">
        <v>385023</v>
      </c>
      <c r="K19" s="30" t="s">
        <v>240</v>
      </c>
      <c r="L19" s="33" t="s">
        <v>241</v>
      </c>
      <c r="M19" s="32">
        <v>388018</v>
      </c>
      <c r="N19" s="30" t="s">
        <v>242</v>
      </c>
      <c r="O19" s="33" t="s">
        <v>243</v>
      </c>
    </row>
    <row r="20" spans="1:15">
      <c r="A20" s="26">
        <v>380034</v>
      </c>
      <c r="B20" s="27" t="s">
        <v>244</v>
      </c>
      <c r="C20" s="28" t="s">
        <v>245</v>
      </c>
      <c r="D20" s="26">
        <v>491040</v>
      </c>
      <c r="E20" s="27" t="s">
        <v>246</v>
      </c>
      <c r="F20" s="28" t="s">
        <v>247</v>
      </c>
      <c r="G20" s="29">
        <v>383116</v>
      </c>
      <c r="H20" s="30" t="s">
        <v>248</v>
      </c>
      <c r="I20" s="31" t="s">
        <v>249</v>
      </c>
      <c r="J20" s="32">
        <v>385024</v>
      </c>
      <c r="K20" s="30" t="s">
        <v>250</v>
      </c>
      <c r="L20" s="33" t="s">
        <v>251</v>
      </c>
      <c r="M20" s="32">
        <v>388019</v>
      </c>
      <c r="N20" s="30" t="s">
        <v>252</v>
      </c>
      <c r="O20" s="33" t="s">
        <v>253</v>
      </c>
    </row>
    <row r="21" spans="1:15">
      <c r="A21" s="26">
        <v>380035</v>
      </c>
      <c r="B21" s="27" t="s">
        <v>254</v>
      </c>
      <c r="C21" s="28" t="s">
        <v>255</v>
      </c>
      <c r="D21" s="26">
        <v>492037</v>
      </c>
      <c r="E21" s="27" t="s">
        <v>256</v>
      </c>
      <c r="F21" s="28" t="s">
        <v>257</v>
      </c>
      <c r="G21" s="29">
        <v>383117</v>
      </c>
      <c r="H21" s="30" t="s">
        <v>258</v>
      </c>
      <c r="I21" s="31" t="s">
        <v>259</v>
      </c>
      <c r="J21" s="32">
        <v>385025</v>
      </c>
      <c r="K21" s="30" t="s">
        <v>260</v>
      </c>
      <c r="L21" s="33" t="s">
        <v>261</v>
      </c>
      <c r="M21" s="32">
        <v>388020</v>
      </c>
      <c r="N21" s="30" t="s">
        <v>262</v>
      </c>
      <c r="O21" s="33" t="s">
        <v>263</v>
      </c>
    </row>
    <row r="22" spans="1:15">
      <c r="A22" s="26">
        <v>380036</v>
      </c>
      <c r="B22" s="27" t="s">
        <v>264</v>
      </c>
      <c r="C22" s="28" t="s">
        <v>265</v>
      </c>
      <c r="D22" s="26">
        <v>492051</v>
      </c>
      <c r="E22" s="27" t="s">
        <v>266</v>
      </c>
      <c r="F22" s="28" t="s">
        <v>267</v>
      </c>
      <c r="G22" s="29">
        <v>383118</v>
      </c>
      <c r="H22" s="30" t="s">
        <v>268</v>
      </c>
      <c r="I22" s="31" t="s">
        <v>269</v>
      </c>
      <c r="J22" s="32">
        <v>385026</v>
      </c>
      <c r="K22" s="30" t="s">
        <v>270</v>
      </c>
      <c r="L22" s="33" t="s">
        <v>271</v>
      </c>
      <c r="M22" s="32">
        <v>388021</v>
      </c>
      <c r="N22" s="30" t="s">
        <v>272</v>
      </c>
      <c r="O22" s="33" t="s">
        <v>273</v>
      </c>
    </row>
    <row r="23" spans="1:15">
      <c r="A23" s="26">
        <v>380037</v>
      </c>
      <c r="B23" s="27" t="s">
        <v>252</v>
      </c>
      <c r="C23" s="28" t="s">
        <v>253</v>
      </c>
      <c r="D23" s="26">
        <v>492062</v>
      </c>
      <c r="E23" s="27" t="s">
        <v>274</v>
      </c>
      <c r="F23" s="28" t="s">
        <v>275</v>
      </c>
      <c r="G23" s="29">
        <v>383119</v>
      </c>
      <c r="H23" s="30" t="s">
        <v>276</v>
      </c>
      <c r="I23" s="31" t="s">
        <v>277</v>
      </c>
      <c r="J23" s="32">
        <v>385028</v>
      </c>
      <c r="K23" s="30" t="s">
        <v>278</v>
      </c>
      <c r="L23" s="33" t="s">
        <v>279</v>
      </c>
      <c r="M23" s="32">
        <v>388022</v>
      </c>
      <c r="N23" s="30" t="s">
        <v>280</v>
      </c>
      <c r="O23" s="33" t="s">
        <v>281</v>
      </c>
    </row>
    <row r="24" spans="1:15">
      <c r="A24" s="26">
        <v>380038</v>
      </c>
      <c r="B24" s="27" t="s">
        <v>282</v>
      </c>
      <c r="C24" s="28" t="s">
        <v>283</v>
      </c>
      <c r="D24" s="26">
        <v>492085</v>
      </c>
      <c r="E24" s="27" t="s">
        <v>284</v>
      </c>
      <c r="F24" s="28" t="s">
        <v>285</v>
      </c>
      <c r="G24" s="29">
        <v>383120</v>
      </c>
      <c r="H24" s="30" t="s">
        <v>286</v>
      </c>
      <c r="I24" s="31" t="s">
        <v>287</v>
      </c>
      <c r="J24" s="32">
        <v>385029</v>
      </c>
      <c r="K24" s="30" t="s">
        <v>288</v>
      </c>
      <c r="L24" s="33" t="s">
        <v>289</v>
      </c>
      <c r="M24" s="32">
        <v>388023</v>
      </c>
      <c r="N24" s="30" t="s">
        <v>290</v>
      </c>
      <c r="O24" s="33" t="s">
        <v>291</v>
      </c>
    </row>
    <row r="25" spans="1:15">
      <c r="A25" s="26">
        <v>380039</v>
      </c>
      <c r="B25" s="27" t="s">
        <v>292</v>
      </c>
      <c r="C25" s="28" t="s">
        <v>293</v>
      </c>
      <c r="D25" s="26">
        <v>492092</v>
      </c>
      <c r="E25" s="27" t="s">
        <v>294</v>
      </c>
      <c r="F25" s="28" t="s">
        <v>295</v>
      </c>
      <c r="G25" s="29">
        <v>383121</v>
      </c>
      <c r="H25" s="30" t="s">
        <v>296</v>
      </c>
      <c r="I25" s="31" t="s">
        <v>297</v>
      </c>
      <c r="J25" s="32">
        <v>385030</v>
      </c>
      <c r="K25" s="30" t="s">
        <v>298</v>
      </c>
      <c r="L25" s="33" t="s">
        <v>299</v>
      </c>
      <c r="M25" s="32">
        <v>388024</v>
      </c>
      <c r="N25" s="30" t="s">
        <v>300</v>
      </c>
      <c r="O25" s="33" t="s">
        <v>301</v>
      </c>
    </row>
    <row r="26" spans="1:15">
      <c r="A26" s="26">
        <v>380040</v>
      </c>
      <c r="B26" s="27" t="s">
        <v>302</v>
      </c>
      <c r="C26" s="28" t="s">
        <v>303</v>
      </c>
      <c r="D26" s="26">
        <v>492093</v>
      </c>
      <c r="E26" s="27" t="s">
        <v>304</v>
      </c>
      <c r="F26" s="28" t="s">
        <v>305</v>
      </c>
      <c r="G26" s="29">
        <v>383122</v>
      </c>
      <c r="H26" s="30" t="s">
        <v>306</v>
      </c>
      <c r="I26" s="31" t="s">
        <v>307</v>
      </c>
      <c r="J26" s="32">
        <v>385035</v>
      </c>
      <c r="K26" s="30" t="s">
        <v>308</v>
      </c>
      <c r="L26" s="33" t="s">
        <v>309</v>
      </c>
      <c r="M26" s="32">
        <v>388025</v>
      </c>
      <c r="N26" s="30" t="s">
        <v>310</v>
      </c>
      <c r="O26" s="33" t="s">
        <v>311</v>
      </c>
    </row>
    <row r="27" spans="1:15">
      <c r="A27" s="26">
        <v>380041</v>
      </c>
      <c r="B27" s="27" t="s">
        <v>312</v>
      </c>
      <c r="C27" s="28" t="s">
        <v>313</v>
      </c>
      <c r="D27" s="26">
        <v>492116</v>
      </c>
      <c r="E27" s="27" t="s">
        <v>314</v>
      </c>
      <c r="F27" s="28" t="s">
        <v>315</v>
      </c>
      <c r="G27" s="29">
        <v>383123</v>
      </c>
      <c r="H27" s="30" t="s">
        <v>316</v>
      </c>
      <c r="I27" s="31" t="s">
        <v>317</v>
      </c>
      <c r="J27" s="32">
        <v>385036</v>
      </c>
      <c r="K27" s="30" t="s">
        <v>318</v>
      </c>
      <c r="L27" s="33" t="s">
        <v>319</v>
      </c>
      <c r="M27" s="32">
        <v>388026</v>
      </c>
      <c r="N27" s="30" t="s">
        <v>320</v>
      </c>
      <c r="O27" s="33" t="s">
        <v>321</v>
      </c>
    </row>
    <row r="28" spans="1:15">
      <c r="A28" s="26">
        <v>380042</v>
      </c>
      <c r="B28" s="27" t="s">
        <v>322</v>
      </c>
      <c r="C28" s="28" t="s">
        <v>323</v>
      </c>
      <c r="D28" s="26">
        <v>492122</v>
      </c>
      <c r="E28" s="27" t="s">
        <v>324</v>
      </c>
      <c r="F28" s="28" t="s">
        <v>325</v>
      </c>
      <c r="G28" s="29">
        <v>383124</v>
      </c>
      <c r="H28" s="30" t="s">
        <v>120</v>
      </c>
      <c r="I28" s="31" t="s">
        <v>121</v>
      </c>
      <c r="J28" s="32">
        <v>385037</v>
      </c>
      <c r="K28" s="30" t="s">
        <v>326</v>
      </c>
      <c r="L28" s="33" t="s">
        <v>327</v>
      </c>
      <c r="M28" s="32">
        <v>388027</v>
      </c>
      <c r="N28" s="30" t="s">
        <v>328</v>
      </c>
      <c r="O28" s="33" t="s">
        <v>329</v>
      </c>
    </row>
    <row r="29" spans="1:15">
      <c r="A29" s="26">
        <v>380043</v>
      </c>
      <c r="B29" s="27" t="s">
        <v>330</v>
      </c>
      <c r="C29" s="28" t="s">
        <v>331</v>
      </c>
      <c r="D29" s="26">
        <v>492123</v>
      </c>
      <c r="E29" s="27" t="s">
        <v>332</v>
      </c>
      <c r="F29" s="28" t="s">
        <v>333</v>
      </c>
      <c r="G29" s="29">
        <v>383125</v>
      </c>
      <c r="H29" s="30" t="s">
        <v>298</v>
      </c>
      <c r="I29" s="31" t="s">
        <v>299</v>
      </c>
      <c r="J29" s="32">
        <v>385038</v>
      </c>
      <c r="K29" s="30" t="s">
        <v>334</v>
      </c>
      <c r="L29" s="33" t="s">
        <v>335</v>
      </c>
      <c r="M29" s="32">
        <v>388028</v>
      </c>
      <c r="N29" s="30" t="s">
        <v>336</v>
      </c>
      <c r="O29" s="33" t="s">
        <v>337</v>
      </c>
    </row>
    <row r="30" spans="1:15">
      <c r="A30" s="26">
        <v>380044</v>
      </c>
      <c r="B30" s="27" t="s">
        <v>338</v>
      </c>
      <c r="C30" s="28" t="s">
        <v>339</v>
      </c>
      <c r="D30" s="26">
        <v>492139</v>
      </c>
      <c r="E30" s="27" t="s">
        <v>340</v>
      </c>
      <c r="F30" s="28" t="s">
        <v>341</v>
      </c>
      <c r="G30" s="29">
        <v>383126</v>
      </c>
      <c r="H30" s="30" t="s">
        <v>342</v>
      </c>
      <c r="I30" s="31" t="s">
        <v>343</v>
      </c>
      <c r="J30" s="32">
        <v>385039</v>
      </c>
      <c r="K30" s="30" t="s">
        <v>344</v>
      </c>
      <c r="L30" s="33" t="s">
        <v>345</v>
      </c>
      <c r="M30" s="32">
        <v>388029</v>
      </c>
      <c r="N30" s="30" t="s">
        <v>346</v>
      </c>
      <c r="O30" s="33" t="s">
        <v>347</v>
      </c>
    </row>
    <row r="31" spans="1:15">
      <c r="A31" s="26">
        <v>380050</v>
      </c>
      <c r="B31" s="27" t="s">
        <v>348</v>
      </c>
      <c r="C31" s="28" t="s">
        <v>349</v>
      </c>
      <c r="D31" s="26">
        <v>492140</v>
      </c>
      <c r="E31" s="27" t="s">
        <v>350</v>
      </c>
      <c r="F31" s="28" t="s">
        <v>351</v>
      </c>
      <c r="G31" s="29">
        <v>383127</v>
      </c>
      <c r="H31" s="30" t="s">
        <v>352</v>
      </c>
      <c r="I31" s="31" t="s">
        <v>353</v>
      </c>
      <c r="J31" s="32">
        <v>385040</v>
      </c>
      <c r="K31" s="30" t="s">
        <v>228</v>
      </c>
      <c r="L31" s="33" t="s">
        <v>229</v>
      </c>
      <c r="M31" s="32">
        <v>388030</v>
      </c>
      <c r="N31" s="30" t="s">
        <v>354</v>
      </c>
      <c r="O31" s="33" t="s">
        <v>355</v>
      </c>
    </row>
    <row r="32" spans="1:15">
      <c r="A32" s="26">
        <v>380054</v>
      </c>
      <c r="B32" s="27" t="s">
        <v>356</v>
      </c>
      <c r="C32" s="28" t="s">
        <v>357</v>
      </c>
      <c r="D32" s="26">
        <v>492141</v>
      </c>
      <c r="E32" s="27" t="s">
        <v>358</v>
      </c>
      <c r="F32" s="28" t="s">
        <v>359</v>
      </c>
      <c r="G32" s="29">
        <v>383128</v>
      </c>
      <c r="H32" s="30" t="s">
        <v>360</v>
      </c>
      <c r="I32" s="31" t="s">
        <v>361</v>
      </c>
      <c r="J32" s="32">
        <v>385041</v>
      </c>
      <c r="K32" s="30" t="s">
        <v>218</v>
      </c>
      <c r="L32" s="33" t="s">
        <v>219</v>
      </c>
      <c r="M32" s="32">
        <v>388031</v>
      </c>
      <c r="N32" s="30" t="s">
        <v>362</v>
      </c>
      <c r="O32" s="33" t="s">
        <v>363</v>
      </c>
    </row>
    <row r="33" spans="1:15">
      <c r="A33" s="26">
        <v>380068</v>
      </c>
      <c r="B33" s="27" t="s">
        <v>364</v>
      </c>
      <c r="C33" s="28" t="s">
        <v>365</v>
      </c>
      <c r="D33" s="26">
        <v>492142</v>
      </c>
      <c r="E33" s="27" t="s">
        <v>366</v>
      </c>
      <c r="F33" s="28" t="s">
        <v>367</v>
      </c>
      <c r="G33" s="29">
        <v>383129</v>
      </c>
      <c r="H33" s="30" t="s">
        <v>368</v>
      </c>
      <c r="I33" s="31" t="s">
        <v>369</v>
      </c>
      <c r="J33" s="32">
        <v>385050</v>
      </c>
      <c r="K33" s="30" t="s">
        <v>370</v>
      </c>
      <c r="L33" s="33" t="s">
        <v>371</v>
      </c>
      <c r="M33" s="32">
        <v>388032</v>
      </c>
      <c r="N33" s="30" t="s">
        <v>372</v>
      </c>
      <c r="O33" s="33" t="s">
        <v>373</v>
      </c>
    </row>
    <row r="34" spans="1:15">
      <c r="A34" s="26">
        <v>380071</v>
      </c>
      <c r="B34" s="27" t="s">
        <v>374</v>
      </c>
      <c r="C34" s="28" t="s">
        <v>375</v>
      </c>
      <c r="D34" s="26">
        <v>492173</v>
      </c>
      <c r="E34" s="27" t="s">
        <v>376</v>
      </c>
      <c r="F34" s="28" t="s">
        <v>377</v>
      </c>
      <c r="G34" s="29">
        <v>383130</v>
      </c>
      <c r="H34" s="30" t="s">
        <v>378</v>
      </c>
      <c r="I34" s="31" t="s">
        <v>379</v>
      </c>
      <c r="J34" s="32">
        <v>385051</v>
      </c>
      <c r="K34" s="30" t="s">
        <v>380</v>
      </c>
      <c r="L34" s="33" t="s">
        <v>381</v>
      </c>
      <c r="M34" s="32">
        <v>388033</v>
      </c>
      <c r="N34" s="30" t="s">
        <v>382</v>
      </c>
      <c r="O34" s="33" t="s">
        <v>383</v>
      </c>
    </row>
    <row r="35" spans="1:15">
      <c r="A35" s="26">
        <v>380074</v>
      </c>
      <c r="B35" s="27" t="s">
        <v>384</v>
      </c>
      <c r="C35" s="28" t="s">
        <v>385</v>
      </c>
      <c r="D35" s="26">
        <v>492174</v>
      </c>
      <c r="E35" s="27" t="s">
        <v>386</v>
      </c>
      <c r="F35" s="28" t="s">
        <v>387</v>
      </c>
      <c r="G35" s="29">
        <v>383131</v>
      </c>
      <c r="H35" s="30" t="s">
        <v>388</v>
      </c>
      <c r="I35" s="31" t="s">
        <v>389</v>
      </c>
      <c r="J35" s="32">
        <v>385052</v>
      </c>
      <c r="K35" s="30" t="s">
        <v>390</v>
      </c>
      <c r="L35" s="33" t="s">
        <v>391</v>
      </c>
      <c r="M35" s="32">
        <v>388034</v>
      </c>
      <c r="N35" s="30" t="s">
        <v>392</v>
      </c>
      <c r="O35" s="33" t="s">
        <v>393</v>
      </c>
    </row>
    <row r="36" spans="1:15">
      <c r="A36" s="26">
        <v>380080</v>
      </c>
      <c r="B36" s="27" t="s">
        <v>394</v>
      </c>
      <c r="C36" s="28" t="s">
        <v>395</v>
      </c>
      <c r="D36" s="26">
        <v>492201</v>
      </c>
      <c r="E36" s="27" t="s">
        <v>396</v>
      </c>
      <c r="F36" s="28" t="s">
        <v>397</v>
      </c>
      <c r="G36" s="29">
        <v>383132</v>
      </c>
      <c r="H36" s="30" t="s">
        <v>398</v>
      </c>
      <c r="I36" s="31" t="s">
        <v>399</v>
      </c>
      <c r="J36" s="32">
        <v>385054</v>
      </c>
      <c r="K36" s="30" t="s">
        <v>400</v>
      </c>
      <c r="L36" s="33" t="s">
        <v>401</v>
      </c>
      <c r="M36" s="32">
        <v>388035</v>
      </c>
      <c r="N36" s="30" t="s">
        <v>402</v>
      </c>
      <c r="O36" s="33" t="s">
        <v>403</v>
      </c>
    </row>
    <row r="37" spans="1:15">
      <c r="A37" s="26">
        <v>380089</v>
      </c>
      <c r="B37" s="27" t="s">
        <v>404</v>
      </c>
      <c r="C37" s="28" t="s">
        <v>405</v>
      </c>
      <c r="D37" s="26">
        <v>492202</v>
      </c>
      <c r="E37" s="27" t="s">
        <v>406</v>
      </c>
      <c r="F37" s="28" t="s">
        <v>407</v>
      </c>
      <c r="G37" s="29">
        <v>383133</v>
      </c>
      <c r="H37" s="30" t="s">
        <v>408</v>
      </c>
      <c r="I37" s="31" t="s">
        <v>409</v>
      </c>
      <c r="J37" s="32">
        <v>385062</v>
      </c>
      <c r="K37" s="30" t="s">
        <v>410</v>
      </c>
      <c r="L37" s="33" t="s">
        <v>411</v>
      </c>
      <c r="M37" s="32">
        <v>388036</v>
      </c>
      <c r="N37" s="30" t="s">
        <v>412</v>
      </c>
      <c r="O37" s="33" t="s">
        <v>413</v>
      </c>
    </row>
    <row r="38" spans="1:15">
      <c r="A38" s="26">
        <v>380093</v>
      </c>
      <c r="B38" s="27" t="s">
        <v>414</v>
      </c>
      <c r="C38" s="28" t="s">
        <v>415</v>
      </c>
      <c r="D38" s="26">
        <v>492204</v>
      </c>
      <c r="E38" s="27" t="s">
        <v>416</v>
      </c>
      <c r="F38" s="28" t="s">
        <v>417</v>
      </c>
      <c r="G38" s="29">
        <v>383134</v>
      </c>
      <c r="H38" s="30" t="s">
        <v>418</v>
      </c>
      <c r="I38" s="31" t="s">
        <v>419</v>
      </c>
      <c r="J38" s="32">
        <v>385066</v>
      </c>
      <c r="K38" s="30" t="s">
        <v>420</v>
      </c>
      <c r="L38" s="33" t="s">
        <v>421</v>
      </c>
      <c r="M38" s="32">
        <v>388037</v>
      </c>
      <c r="N38" s="30" t="s">
        <v>184</v>
      </c>
      <c r="O38" s="33" t="s">
        <v>185</v>
      </c>
    </row>
    <row r="39" spans="1:15">
      <c r="A39" s="26">
        <v>380095</v>
      </c>
      <c r="B39" s="27" t="s">
        <v>422</v>
      </c>
      <c r="C39" s="28" t="s">
        <v>423</v>
      </c>
      <c r="D39" s="26">
        <v>492205</v>
      </c>
      <c r="E39" s="27" t="s">
        <v>424</v>
      </c>
      <c r="F39" s="28" t="s">
        <v>425</v>
      </c>
      <c r="G39" s="29">
        <v>383135</v>
      </c>
      <c r="H39" s="30" t="s">
        <v>426</v>
      </c>
      <c r="I39" s="31" t="s">
        <v>427</v>
      </c>
      <c r="J39" s="32">
        <v>385073</v>
      </c>
      <c r="K39" s="30" t="s">
        <v>428</v>
      </c>
      <c r="L39" s="33" t="s">
        <v>429</v>
      </c>
      <c r="M39" s="32">
        <v>388038</v>
      </c>
      <c r="N39" s="30" t="s">
        <v>430</v>
      </c>
      <c r="O39" s="33" t="s">
        <v>431</v>
      </c>
    </row>
    <row r="40" spans="1:15">
      <c r="A40" s="26">
        <v>380097</v>
      </c>
      <c r="B40" s="27" t="s">
        <v>432</v>
      </c>
      <c r="C40" s="28" t="s">
        <v>433</v>
      </c>
      <c r="D40" s="26">
        <v>492206</v>
      </c>
      <c r="E40" s="27" t="s">
        <v>434</v>
      </c>
      <c r="F40" s="28" t="s">
        <v>435</v>
      </c>
      <c r="G40" s="29">
        <v>383136</v>
      </c>
      <c r="H40" s="30" t="s">
        <v>436</v>
      </c>
      <c r="I40" s="31" t="s">
        <v>437</v>
      </c>
      <c r="J40" s="32">
        <v>385078</v>
      </c>
      <c r="K40" s="30" t="s">
        <v>438</v>
      </c>
      <c r="L40" s="33" t="s">
        <v>439</v>
      </c>
      <c r="M40" s="32">
        <v>388039</v>
      </c>
      <c r="N40" s="30" t="s">
        <v>440</v>
      </c>
      <c r="O40" s="33" t="s">
        <v>441</v>
      </c>
    </row>
    <row r="41" spans="1:15">
      <c r="A41" s="26">
        <v>380098</v>
      </c>
      <c r="B41" s="27" t="s">
        <v>442</v>
      </c>
      <c r="C41" s="28" t="s">
        <v>443</v>
      </c>
      <c r="D41" s="26">
        <v>492207</v>
      </c>
      <c r="E41" s="27" t="s">
        <v>444</v>
      </c>
      <c r="F41" s="28" t="s">
        <v>445</v>
      </c>
      <c r="G41" s="29">
        <v>383137</v>
      </c>
      <c r="H41" s="30" t="s">
        <v>446</v>
      </c>
      <c r="I41" s="31" t="s">
        <v>447</v>
      </c>
      <c r="J41" s="32">
        <v>385079</v>
      </c>
      <c r="K41" s="30" t="s">
        <v>448</v>
      </c>
      <c r="L41" s="33" t="s">
        <v>449</v>
      </c>
      <c r="M41" s="32">
        <v>388040</v>
      </c>
      <c r="N41" s="30" t="s">
        <v>450</v>
      </c>
      <c r="O41" s="33" t="s">
        <v>451</v>
      </c>
    </row>
    <row r="42" spans="1:15">
      <c r="A42" s="26">
        <v>380102</v>
      </c>
      <c r="B42" s="27" t="s">
        <v>452</v>
      </c>
      <c r="C42" s="28" t="s">
        <v>453</v>
      </c>
      <c r="D42" s="26">
        <v>492213</v>
      </c>
      <c r="E42" s="27" t="s">
        <v>454</v>
      </c>
      <c r="F42" s="28" t="s">
        <v>455</v>
      </c>
      <c r="G42" s="29">
        <v>383138</v>
      </c>
      <c r="H42" s="30" t="s">
        <v>456</v>
      </c>
      <c r="I42" s="31" t="s">
        <v>457</v>
      </c>
      <c r="J42" s="32">
        <v>385087</v>
      </c>
      <c r="K42" s="30" t="s">
        <v>458</v>
      </c>
      <c r="L42" s="33" t="s">
        <v>459</v>
      </c>
      <c r="M42" s="32">
        <v>388041</v>
      </c>
      <c r="N42" s="30" t="s">
        <v>460</v>
      </c>
      <c r="O42" s="33" t="s">
        <v>460</v>
      </c>
    </row>
    <row r="43" spans="1:15">
      <c r="A43" s="26">
        <v>380103</v>
      </c>
      <c r="B43" s="27" t="s">
        <v>461</v>
      </c>
      <c r="C43" s="28" t="s">
        <v>462</v>
      </c>
      <c r="D43" s="26">
        <v>492217</v>
      </c>
      <c r="E43" s="27" t="s">
        <v>463</v>
      </c>
      <c r="F43" s="28" t="s">
        <v>464</v>
      </c>
      <c r="G43" s="29">
        <v>383139</v>
      </c>
      <c r="H43" s="30" t="s">
        <v>465</v>
      </c>
      <c r="I43" s="31" t="s">
        <v>466</v>
      </c>
      <c r="J43" s="32">
        <v>385088</v>
      </c>
      <c r="K43" s="30" t="s">
        <v>467</v>
      </c>
      <c r="L43" s="33" t="s">
        <v>468</v>
      </c>
      <c r="M43" s="32">
        <v>388042</v>
      </c>
      <c r="N43" s="30" t="s">
        <v>469</v>
      </c>
      <c r="O43" s="33" t="s">
        <v>470</v>
      </c>
    </row>
    <row r="44" spans="1:15">
      <c r="A44" s="26">
        <v>380203</v>
      </c>
      <c r="B44" s="27" t="s">
        <v>471</v>
      </c>
      <c r="C44" s="28" t="s">
        <v>472</v>
      </c>
      <c r="D44" s="26">
        <v>492218</v>
      </c>
      <c r="E44" s="27" t="s">
        <v>473</v>
      </c>
      <c r="F44" s="28" t="s">
        <v>474</v>
      </c>
      <c r="G44" s="29">
        <v>383140</v>
      </c>
      <c r="H44" s="30" t="s">
        <v>475</v>
      </c>
      <c r="I44" s="31" t="s">
        <v>476</v>
      </c>
      <c r="J44" s="32">
        <v>385094</v>
      </c>
      <c r="K44" s="30" t="s">
        <v>477</v>
      </c>
      <c r="L44" s="33" t="s">
        <v>478</v>
      </c>
      <c r="M44" s="32">
        <v>388043</v>
      </c>
      <c r="N44" s="30" t="s">
        <v>479</v>
      </c>
      <c r="O44" s="33" t="s">
        <v>480</v>
      </c>
    </row>
    <row r="45" spans="1:15">
      <c r="A45" s="26">
        <v>380204</v>
      </c>
      <c r="B45" s="27" t="s">
        <v>481</v>
      </c>
      <c r="C45" s="28" t="s">
        <v>481</v>
      </c>
      <c r="D45" s="26">
        <v>492237</v>
      </c>
      <c r="E45" s="27" t="s">
        <v>482</v>
      </c>
      <c r="F45" s="28" t="s">
        <v>483</v>
      </c>
      <c r="G45" s="29">
        <v>383141</v>
      </c>
      <c r="H45" s="30" t="s">
        <v>484</v>
      </c>
      <c r="I45" s="31" t="s">
        <v>485</v>
      </c>
      <c r="J45" s="32">
        <v>385095</v>
      </c>
      <c r="K45" s="30" t="s">
        <v>486</v>
      </c>
      <c r="L45" s="33" t="s">
        <v>487</v>
      </c>
      <c r="M45" s="16">
        <v>388044</v>
      </c>
      <c r="N45" s="17" t="s">
        <v>488</v>
      </c>
      <c r="O45" s="18" t="s">
        <v>489</v>
      </c>
    </row>
    <row r="46" spans="1:15">
      <c r="A46" s="26">
        <v>380205</v>
      </c>
      <c r="B46" s="27" t="s">
        <v>490</v>
      </c>
      <c r="C46" s="28" t="s">
        <v>491</v>
      </c>
      <c r="D46" s="26">
        <v>492244</v>
      </c>
      <c r="E46" s="27" t="s">
        <v>492</v>
      </c>
      <c r="F46" s="28" t="s">
        <v>493</v>
      </c>
      <c r="G46" s="29">
        <v>383142</v>
      </c>
      <c r="H46" s="30" t="s">
        <v>494</v>
      </c>
      <c r="I46" s="31" t="s">
        <v>495</v>
      </c>
      <c r="J46" s="32">
        <v>385096</v>
      </c>
      <c r="K46" s="30" t="s">
        <v>496</v>
      </c>
      <c r="L46" s="33" t="s">
        <v>497</v>
      </c>
      <c r="M46" s="26">
        <v>388045</v>
      </c>
      <c r="N46" s="27" t="s">
        <v>498</v>
      </c>
      <c r="O46" s="28" t="s">
        <v>499</v>
      </c>
    </row>
    <row r="47" spans="1:15">
      <c r="A47" s="26">
        <v>380206</v>
      </c>
      <c r="B47" s="27" t="s">
        <v>500</v>
      </c>
      <c r="C47" s="28" t="s">
        <v>501</v>
      </c>
      <c r="D47" s="26">
        <v>492245</v>
      </c>
      <c r="E47" s="27" t="s">
        <v>502</v>
      </c>
      <c r="F47" s="28" t="s">
        <v>503</v>
      </c>
      <c r="G47" s="29">
        <v>383143</v>
      </c>
      <c r="H47" s="30" t="s">
        <v>504</v>
      </c>
      <c r="I47" s="31" t="s">
        <v>505</v>
      </c>
      <c r="J47" s="32">
        <v>385097</v>
      </c>
      <c r="K47" s="30" t="s">
        <v>506</v>
      </c>
      <c r="L47" s="33" t="s">
        <v>507</v>
      </c>
      <c r="M47" s="26">
        <v>388046</v>
      </c>
      <c r="N47" s="27" t="s">
        <v>508</v>
      </c>
      <c r="O47" s="28" t="s">
        <v>509</v>
      </c>
    </row>
    <row r="48" spans="1:15">
      <c r="A48" s="26">
        <v>380207</v>
      </c>
      <c r="B48" s="27" t="s">
        <v>510</v>
      </c>
      <c r="C48" s="28" t="s">
        <v>511</v>
      </c>
      <c r="D48" s="26">
        <v>492249</v>
      </c>
      <c r="E48" s="27" t="s">
        <v>512</v>
      </c>
      <c r="F48" s="28" t="s">
        <v>513</v>
      </c>
      <c r="G48" s="29">
        <v>383144</v>
      </c>
      <c r="H48" s="30" t="s">
        <v>514</v>
      </c>
      <c r="I48" s="31" t="s">
        <v>515</v>
      </c>
      <c r="J48" s="32">
        <v>385098</v>
      </c>
      <c r="K48" s="30" t="s">
        <v>516</v>
      </c>
      <c r="L48" s="33" t="s">
        <v>517</v>
      </c>
      <c r="M48" s="26">
        <v>388047</v>
      </c>
      <c r="N48" s="27" t="s">
        <v>518</v>
      </c>
      <c r="O48" s="28" t="s">
        <v>519</v>
      </c>
    </row>
    <row r="49" spans="1:15">
      <c r="A49" s="26">
        <v>380208</v>
      </c>
      <c r="B49" s="27" t="s">
        <v>520</v>
      </c>
      <c r="C49" s="28" t="s">
        <v>521</v>
      </c>
      <c r="D49" s="26">
        <v>492252</v>
      </c>
      <c r="E49" s="27" t="s">
        <v>522</v>
      </c>
      <c r="F49" s="28" t="s">
        <v>523</v>
      </c>
      <c r="G49" s="29">
        <v>383145</v>
      </c>
      <c r="H49" s="30" t="s">
        <v>524</v>
      </c>
      <c r="I49" s="31" t="s">
        <v>525</v>
      </c>
      <c r="J49" s="32">
        <v>385115</v>
      </c>
      <c r="K49" s="30" t="s">
        <v>526</v>
      </c>
      <c r="L49" s="33" t="s">
        <v>527</v>
      </c>
      <c r="M49" s="26">
        <v>388048</v>
      </c>
      <c r="N49" s="27" t="s">
        <v>528</v>
      </c>
      <c r="O49" s="28" t="s">
        <v>529</v>
      </c>
    </row>
    <row r="50" spans="1:15">
      <c r="A50" s="26">
        <v>380210</v>
      </c>
      <c r="B50" s="27" t="s">
        <v>530</v>
      </c>
      <c r="C50" s="28" t="s">
        <v>531</v>
      </c>
      <c r="D50" s="26">
        <v>492253</v>
      </c>
      <c r="E50" s="27" t="s">
        <v>532</v>
      </c>
      <c r="F50" s="28" t="s">
        <v>533</v>
      </c>
      <c r="G50" s="29">
        <v>383146</v>
      </c>
      <c r="H50" s="30" t="s">
        <v>534</v>
      </c>
      <c r="I50" s="31" t="s">
        <v>535</v>
      </c>
      <c r="J50" s="32">
        <v>385116</v>
      </c>
      <c r="K50" s="30" t="s">
        <v>536</v>
      </c>
      <c r="L50" s="33" t="s">
        <v>537</v>
      </c>
      <c r="M50" s="26">
        <v>388049</v>
      </c>
      <c r="N50" s="27" t="s">
        <v>538</v>
      </c>
      <c r="O50" s="28" t="s">
        <v>539</v>
      </c>
    </row>
    <row r="51" spans="1:15">
      <c r="A51" s="26">
        <v>380211</v>
      </c>
      <c r="B51" s="27" t="s">
        <v>540</v>
      </c>
      <c r="C51" s="28" t="s">
        <v>541</v>
      </c>
      <c r="D51" s="26">
        <v>492257</v>
      </c>
      <c r="E51" s="27" t="s">
        <v>542</v>
      </c>
      <c r="F51" s="28" t="s">
        <v>543</v>
      </c>
      <c r="G51" s="29">
        <v>383147</v>
      </c>
      <c r="H51" s="30" t="s">
        <v>544</v>
      </c>
      <c r="I51" s="31" t="s">
        <v>545</v>
      </c>
      <c r="J51" s="32">
        <v>385120</v>
      </c>
      <c r="K51" s="30" t="s">
        <v>546</v>
      </c>
      <c r="L51" s="33" t="s">
        <v>547</v>
      </c>
      <c r="M51" s="26">
        <v>388050</v>
      </c>
      <c r="N51" s="27" t="s">
        <v>548</v>
      </c>
      <c r="O51" s="28" t="s">
        <v>549</v>
      </c>
    </row>
    <row r="52" spans="1:15">
      <c r="A52" s="26">
        <v>380212</v>
      </c>
      <c r="B52" s="27" t="s">
        <v>550</v>
      </c>
      <c r="C52" s="28" t="s">
        <v>551</v>
      </c>
      <c r="D52" s="26">
        <v>492259</v>
      </c>
      <c r="E52" s="27" t="s">
        <v>552</v>
      </c>
      <c r="F52" s="28" t="s">
        <v>553</v>
      </c>
      <c r="G52" s="29">
        <v>383148</v>
      </c>
      <c r="H52" s="30" t="s">
        <v>554</v>
      </c>
      <c r="I52" s="31" t="s">
        <v>555</v>
      </c>
      <c r="J52" s="32">
        <v>385125</v>
      </c>
      <c r="K52" s="30" t="s">
        <v>556</v>
      </c>
      <c r="L52" s="33" t="s">
        <v>557</v>
      </c>
      <c r="M52" s="26">
        <v>388051</v>
      </c>
      <c r="N52" s="27" t="s">
        <v>558</v>
      </c>
      <c r="O52" s="28" t="s">
        <v>559</v>
      </c>
    </row>
    <row r="53" spans="1:15">
      <c r="A53" s="26">
        <v>380213</v>
      </c>
      <c r="B53" s="27" t="s">
        <v>560</v>
      </c>
      <c r="C53" s="28" t="s">
        <v>561</v>
      </c>
      <c r="D53" s="26">
        <v>492260</v>
      </c>
      <c r="E53" s="27" t="s">
        <v>562</v>
      </c>
      <c r="F53" s="28" t="s">
        <v>563</v>
      </c>
      <c r="G53" s="29">
        <v>383149</v>
      </c>
      <c r="H53" s="30" t="s">
        <v>564</v>
      </c>
      <c r="I53" s="31" t="s">
        <v>565</v>
      </c>
      <c r="J53" s="32">
        <v>385126</v>
      </c>
      <c r="K53" s="30" t="s">
        <v>566</v>
      </c>
      <c r="L53" s="33" t="s">
        <v>567</v>
      </c>
      <c r="M53" s="26">
        <v>388052</v>
      </c>
      <c r="N53" s="27" t="s">
        <v>568</v>
      </c>
      <c r="O53" s="28" t="s">
        <v>568</v>
      </c>
    </row>
    <row r="54" spans="1:15">
      <c r="A54" s="26">
        <v>380214</v>
      </c>
      <c r="B54" s="27" t="s">
        <v>569</v>
      </c>
      <c r="C54" s="28" t="s">
        <v>570</v>
      </c>
      <c r="D54" s="26">
        <v>492271</v>
      </c>
      <c r="E54" s="27" t="s">
        <v>571</v>
      </c>
      <c r="F54" s="28" t="s">
        <v>572</v>
      </c>
      <c r="G54" s="29">
        <v>383150</v>
      </c>
      <c r="H54" s="30" t="s">
        <v>573</v>
      </c>
      <c r="I54" s="31" t="s">
        <v>574</v>
      </c>
      <c r="J54" s="32">
        <v>385130</v>
      </c>
      <c r="K54" s="30" t="s">
        <v>575</v>
      </c>
      <c r="L54" s="33" t="s">
        <v>576</v>
      </c>
      <c r="M54" s="26">
        <v>388053</v>
      </c>
      <c r="N54" s="27" t="s">
        <v>577</v>
      </c>
      <c r="O54" s="28" t="s">
        <v>578</v>
      </c>
    </row>
    <row r="55" spans="1:15">
      <c r="A55" s="26">
        <v>380215</v>
      </c>
      <c r="B55" s="27" t="s">
        <v>579</v>
      </c>
      <c r="C55" s="28" t="s">
        <v>580</v>
      </c>
      <c r="D55" s="26">
        <v>492272</v>
      </c>
      <c r="E55" s="27" t="s">
        <v>581</v>
      </c>
      <c r="F55" s="28" t="s">
        <v>582</v>
      </c>
      <c r="G55" s="29">
        <v>383151</v>
      </c>
      <c r="H55" s="30" t="s">
        <v>583</v>
      </c>
      <c r="I55" s="31" t="s">
        <v>584</v>
      </c>
      <c r="J55" s="32">
        <v>385131</v>
      </c>
      <c r="K55" s="30" t="s">
        <v>585</v>
      </c>
      <c r="L55" s="33" t="s">
        <v>586</v>
      </c>
      <c r="M55" s="26">
        <v>388054</v>
      </c>
      <c r="N55" s="27" t="s">
        <v>587</v>
      </c>
      <c r="O55" s="28" t="s">
        <v>587</v>
      </c>
    </row>
    <row r="56" spans="1:15">
      <c r="A56" s="26">
        <v>380216</v>
      </c>
      <c r="B56" s="27" t="s">
        <v>588</v>
      </c>
      <c r="C56" s="28" t="s">
        <v>589</v>
      </c>
      <c r="D56" s="26">
        <v>492283</v>
      </c>
      <c r="E56" s="27" t="s">
        <v>590</v>
      </c>
      <c r="F56" s="28" t="s">
        <v>591</v>
      </c>
      <c r="G56" s="29">
        <v>383152</v>
      </c>
      <c r="H56" s="30" t="s">
        <v>592</v>
      </c>
      <c r="I56" s="31" t="s">
        <v>593</v>
      </c>
      <c r="J56" s="32">
        <v>385132</v>
      </c>
      <c r="K56" s="30" t="s">
        <v>594</v>
      </c>
      <c r="L56" s="33" t="s">
        <v>595</v>
      </c>
      <c r="M56" s="26">
        <v>388055</v>
      </c>
      <c r="N56" s="27" t="s">
        <v>596</v>
      </c>
      <c r="O56" s="28" t="s">
        <v>597</v>
      </c>
    </row>
    <row r="57" spans="1:15">
      <c r="A57" s="26">
        <v>380217</v>
      </c>
      <c r="B57" s="27" t="s">
        <v>598</v>
      </c>
      <c r="C57" s="28" t="s">
        <v>598</v>
      </c>
      <c r="D57" s="26">
        <v>492330</v>
      </c>
      <c r="E57" s="27" t="s">
        <v>599</v>
      </c>
      <c r="F57" s="28" t="s">
        <v>600</v>
      </c>
      <c r="G57" s="29">
        <v>383153</v>
      </c>
      <c r="H57" s="30" t="s">
        <v>601</v>
      </c>
      <c r="I57" s="31" t="s">
        <v>602</v>
      </c>
      <c r="J57" s="32">
        <v>385140</v>
      </c>
      <c r="K57" s="30" t="s">
        <v>603</v>
      </c>
      <c r="L57" s="33" t="s">
        <v>604</v>
      </c>
      <c r="M57" s="26">
        <v>388056</v>
      </c>
      <c r="N57" s="28" t="s">
        <v>605</v>
      </c>
      <c r="O57" s="28" t="s">
        <v>606</v>
      </c>
    </row>
    <row r="58" spans="1:15">
      <c r="A58" s="26">
        <v>380218</v>
      </c>
      <c r="B58" s="27" t="s">
        <v>607</v>
      </c>
      <c r="C58" s="28" t="s">
        <v>608</v>
      </c>
      <c r="D58" s="26">
        <v>492357</v>
      </c>
      <c r="E58" s="27" t="s">
        <v>609</v>
      </c>
      <c r="F58" s="28" t="s">
        <v>610</v>
      </c>
      <c r="G58" s="29">
        <v>383154</v>
      </c>
      <c r="H58" s="30" t="s">
        <v>611</v>
      </c>
      <c r="I58" s="31" t="s">
        <v>612</v>
      </c>
      <c r="J58" s="32">
        <v>385143</v>
      </c>
      <c r="K58" s="30" t="s">
        <v>613</v>
      </c>
      <c r="L58" s="33" t="s">
        <v>614</v>
      </c>
      <c r="M58" s="26">
        <v>388057</v>
      </c>
      <c r="N58" s="27" t="s">
        <v>615</v>
      </c>
      <c r="O58" s="28" t="s">
        <v>616</v>
      </c>
    </row>
    <row r="59" spans="1:15">
      <c r="A59" s="26">
        <v>380219</v>
      </c>
      <c r="B59" s="27" t="s">
        <v>617</v>
      </c>
      <c r="C59" s="28" t="s">
        <v>618</v>
      </c>
      <c r="D59" s="26">
        <v>494011</v>
      </c>
      <c r="E59" s="27" t="s">
        <v>619</v>
      </c>
      <c r="F59" s="28" t="s">
        <v>620</v>
      </c>
      <c r="G59" s="29">
        <v>383155</v>
      </c>
      <c r="H59" s="30" t="s">
        <v>621</v>
      </c>
      <c r="I59" s="31" t="s">
        <v>622</v>
      </c>
      <c r="J59" s="32">
        <v>385150</v>
      </c>
      <c r="K59" s="30" t="s">
        <v>623</v>
      </c>
      <c r="L59" s="33" t="s">
        <v>624</v>
      </c>
      <c r="M59" s="26">
        <v>388058</v>
      </c>
      <c r="N59" s="27" t="s">
        <v>625</v>
      </c>
      <c r="O59" s="28" t="s">
        <v>626</v>
      </c>
    </row>
    <row r="60" spans="1:15">
      <c r="A60" s="26">
        <v>380220</v>
      </c>
      <c r="B60" s="27" t="s">
        <v>615</v>
      </c>
      <c r="C60" s="28" t="s">
        <v>616</v>
      </c>
      <c r="D60" s="26">
        <v>494015</v>
      </c>
      <c r="E60" s="27" t="s">
        <v>627</v>
      </c>
      <c r="F60" s="28" t="s">
        <v>628</v>
      </c>
      <c r="G60" s="29">
        <v>383156</v>
      </c>
      <c r="H60" s="30" t="s">
        <v>629</v>
      </c>
      <c r="I60" s="31" t="s">
        <v>630</v>
      </c>
      <c r="J60" s="32">
        <v>385152</v>
      </c>
      <c r="K60" s="30" t="s">
        <v>631</v>
      </c>
      <c r="L60" s="33" t="s">
        <v>632</v>
      </c>
      <c r="M60" s="26">
        <v>388059</v>
      </c>
      <c r="N60" s="27" t="s">
        <v>633</v>
      </c>
      <c r="O60" s="28" t="s">
        <v>634</v>
      </c>
    </row>
    <row r="61" spans="1:15">
      <c r="A61" s="26">
        <v>380221</v>
      </c>
      <c r="B61" s="27" t="s">
        <v>635</v>
      </c>
      <c r="C61" s="28" t="s">
        <v>636</v>
      </c>
      <c r="D61" s="26">
        <v>495373</v>
      </c>
      <c r="E61" s="27" t="s">
        <v>637</v>
      </c>
      <c r="F61" s="28" t="s">
        <v>638</v>
      </c>
      <c r="G61" s="29">
        <v>383157</v>
      </c>
      <c r="H61" s="30" t="s">
        <v>639</v>
      </c>
      <c r="I61" s="31" t="s">
        <v>640</v>
      </c>
      <c r="J61" s="32">
        <v>385153</v>
      </c>
      <c r="K61" s="30" t="s">
        <v>641</v>
      </c>
      <c r="L61" s="33" t="s">
        <v>642</v>
      </c>
      <c r="M61" s="26">
        <v>388060</v>
      </c>
      <c r="N61" s="27" t="s">
        <v>643</v>
      </c>
      <c r="O61" s="28" t="s">
        <v>644</v>
      </c>
    </row>
    <row r="62" spans="1:15">
      <c r="A62" s="26">
        <v>380222</v>
      </c>
      <c r="B62" s="27" t="s">
        <v>645</v>
      </c>
      <c r="C62" s="28" t="s">
        <v>646</v>
      </c>
      <c r="D62" s="26">
        <v>495374</v>
      </c>
      <c r="E62" s="27" t="s">
        <v>647</v>
      </c>
      <c r="F62" s="28" t="s">
        <v>648</v>
      </c>
      <c r="G62" s="29">
        <v>383158</v>
      </c>
      <c r="H62" s="30" t="s">
        <v>649</v>
      </c>
      <c r="I62" s="31" t="s">
        <v>650</v>
      </c>
      <c r="J62" s="32">
        <v>385154</v>
      </c>
      <c r="K62" s="30" t="s">
        <v>651</v>
      </c>
      <c r="L62" s="33" t="s">
        <v>652</v>
      </c>
      <c r="M62" s="26">
        <v>388061</v>
      </c>
      <c r="N62" s="27" t="s">
        <v>653</v>
      </c>
      <c r="O62" s="28" t="s">
        <v>654</v>
      </c>
    </row>
    <row r="63" spans="1:15">
      <c r="A63" s="26">
        <v>380223</v>
      </c>
      <c r="B63" s="27" t="s">
        <v>655</v>
      </c>
      <c r="C63" s="28" t="s">
        <v>656</v>
      </c>
      <c r="D63" s="26">
        <v>496036</v>
      </c>
      <c r="E63" s="27" t="s">
        <v>657</v>
      </c>
      <c r="F63" s="28" t="s">
        <v>658</v>
      </c>
      <c r="G63" s="29">
        <v>383451</v>
      </c>
      <c r="H63" s="30" t="s">
        <v>659</v>
      </c>
      <c r="I63" s="31" t="s">
        <v>660</v>
      </c>
      <c r="J63" s="32">
        <v>385155</v>
      </c>
      <c r="K63" s="30" t="s">
        <v>661</v>
      </c>
      <c r="L63" s="33" t="s">
        <v>662</v>
      </c>
      <c r="M63" s="26">
        <v>388062</v>
      </c>
      <c r="N63" s="27" t="s">
        <v>663</v>
      </c>
      <c r="O63" s="28" t="s">
        <v>664</v>
      </c>
    </row>
    <row r="64" spans="1:15">
      <c r="A64" s="26">
        <v>380224</v>
      </c>
      <c r="B64" s="27" t="s">
        <v>665</v>
      </c>
      <c r="C64" s="28" t="s">
        <v>666</v>
      </c>
      <c r="D64" s="26">
        <v>496043</v>
      </c>
      <c r="E64" s="27" t="s">
        <v>667</v>
      </c>
      <c r="F64" s="28" t="s">
        <v>89</v>
      </c>
      <c r="G64" s="29">
        <v>383452</v>
      </c>
      <c r="H64" s="30" t="s">
        <v>668</v>
      </c>
      <c r="I64" s="31" t="s">
        <v>669</v>
      </c>
      <c r="J64" s="32">
        <v>385156</v>
      </c>
      <c r="K64" s="30" t="s">
        <v>276</v>
      </c>
      <c r="L64" s="33" t="s">
        <v>277</v>
      </c>
      <c r="M64" s="26">
        <v>388063</v>
      </c>
      <c r="N64" s="27" t="s">
        <v>670</v>
      </c>
      <c r="O64" s="28" t="s">
        <v>671</v>
      </c>
    </row>
    <row r="65" spans="1:15">
      <c r="A65" s="26">
        <v>380225</v>
      </c>
      <c r="B65" s="27" t="s">
        <v>672</v>
      </c>
      <c r="C65" s="28" t="s">
        <v>673</v>
      </c>
      <c r="D65" s="26">
        <v>496044</v>
      </c>
      <c r="E65" s="27" t="s">
        <v>674</v>
      </c>
      <c r="F65" s="28" t="s">
        <v>675</v>
      </c>
      <c r="G65" s="29">
        <v>383453</v>
      </c>
      <c r="H65" s="30" t="s">
        <v>676</v>
      </c>
      <c r="I65" s="31" t="s">
        <v>677</v>
      </c>
      <c r="J65" s="32">
        <v>385157</v>
      </c>
      <c r="K65" s="30" t="s">
        <v>258</v>
      </c>
      <c r="L65" s="33" t="s">
        <v>259</v>
      </c>
      <c r="M65" s="26">
        <v>388064</v>
      </c>
      <c r="N65" s="27" t="s">
        <v>678</v>
      </c>
      <c r="O65" s="28" t="s">
        <v>678</v>
      </c>
    </row>
    <row r="66" spans="1:15">
      <c r="A66" s="26">
        <v>384006</v>
      </c>
      <c r="B66" s="27" t="s">
        <v>679</v>
      </c>
      <c r="C66" s="28" t="s">
        <v>680</v>
      </c>
      <c r="D66" s="26">
        <v>496045</v>
      </c>
      <c r="E66" s="27" t="s">
        <v>681</v>
      </c>
      <c r="F66" s="28" t="s">
        <v>682</v>
      </c>
      <c r="G66" s="29">
        <v>383454</v>
      </c>
      <c r="H66" s="30" t="s">
        <v>683</v>
      </c>
      <c r="I66" s="31" t="s">
        <v>684</v>
      </c>
      <c r="J66" s="32">
        <v>385159</v>
      </c>
      <c r="K66" s="30" t="s">
        <v>685</v>
      </c>
      <c r="L66" s="33" t="s">
        <v>686</v>
      </c>
      <c r="M66" s="26">
        <v>388065</v>
      </c>
      <c r="N66" s="27" t="s">
        <v>687</v>
      </c>
      <c r="O66" s="28" t="s">
        <v>688</v>
      </c>
    </row>
    <row r="67" spans="1:15">
      <c r="A67" s="26">
        <v>384007</v>
      </c>
      <c r="B67" s="27" t="s">
        <v>689</v>
      </c>
      <c r="C67" s="28" t="s">
        <v>690</v>
      </c>
      <c r="D67" s="26">
        <v>496046</v>
      </c>
      <c r="E67" s="27" t="s">
        <v>691</v>
      </c>
      <c r="F67" s="28" t="s">
        <v>692</v>
      </c>
      <c r="G67" s="29">
        <v>383455</v>
      </c>
      <c r="H67" s="30" t="s">
        <v>693</v>
      </c>
      <c r="I67" s="31" t="s">
        <v>694</v>
      </c>
      <c r="J67" s="32">
        <v>385161</v>
      </c>
      <c r="K67" s="30" t="s">
        <v>695</v>
      </c>
      <c r="L67" s="33" t="s">
        <v>696</v>
      </c>
      <c r="M67" s="34">
        <v>388066</v>
      </c>
      <c r="N67" s="35" t="s">
        <v>697</v>
      </c>
      <c r="O67" s="36" t="s">
        <v>697</v>
      </c>
    </row>
    <row r="68" spans="1:15">
      <c r="A68" s="26">
        <v>384008</v>
      </c>
      <c r="B68" s="27" t="s">
        <v>698</v>
      </c>
      <c r="C68" s="28" t="s">
        <v>699</v>
      </c>
      <c r="D68" s="26">
        <v>496047</v>
      </c>
      <c r="E68" s="27" t="s">
        <v>700</v>
      </c>
      <c r="F68" s="28" t="s">
        <v>701</v>
      </c>
      <c r="G68" s="29">
        <v>383456</v>
      </c>
      <c r="H68" s="30" t="s">
        <v>702</v>
      </c>
      <c r="I68" s="31" t="s">
        <v>703</v>
      </c>
      <c r="J68" s="32">
        <v>385172</v>
      </c>
      <c r="K68" s="30" t="s">
        <v>188</v>
      </c>
      <c r="L68" s="33" t="s">
        <v>189</v>
      </c>
      <c r="M68" s="26">
        <v>388067</v>
      </c>
      <c r="N68" s="27" t="s">
        <v>704</v>
      </c>
      <c r="O68" s="28" t="s">
        <v>705</v>
      </c>
    </row>
    <row r="69" spans="1:15">
      <c r="A69" s="26">
        <v>384021</v>
      </c>
      <c r="B69" s="27" t="s">
        <v>706</v>
      </c>
      <c r="C69" s="28" t="s">
        <v>707</v>
      </c>
      <c r="D69" s="26">
        <v>496048</v>
      </c>
      <c r="E69" s="27" t="s">
        <v>708</v>
      </c>
      <c r="F69" s="28" t="s">
        <v>709</v>
      </c>
      <c r="G69" s="29">
        <v>383457</v>
      </c>
      <c r="H69" s="30" t="s">
        <v>710</v>
      </c>
      <c r="I69" s="31" t="s">
        <v>711</v>
      </c>
      <c r="J69" s="32">
        <v>385175</v>
      </c>
      <c r="K69" s="30" t="s">
        <v>118</v>
      </c>
      <c r="L69" s="33" t="s">
        <v>119</v>
      </c>
      <c r="M69" s="34">
        <v>388068</v>
      </c>
      <c r="N69" s="35" t="s">
        <v>712</v>
      </c>
      <c r="O69" s="36" t="s">
        <v>713</v>
      </c>
    </row>
    <row r="70" spans="1:15">
      <c r="A70" s="26">
        <v>384022</v>
      </c>
      <c r="B70" s="27" t="s">
        <v>714</v>
      </c>
      <c r="C70" s="28" t="s">
        <v>715</v>
      </c>
      <c r="D70" s="26">
        <v>492264</v>
      </c>
      <c r="E70" s="27" t="s">
        <v>716</v>
      </c>
      <c r="F70" s="28" t="s">
        <v>717</v>
      </c>
      <c r="G70" s="29">
        <v>383458</v>
      </c>
      <c r="H70" s="30" t="s">
        <v>718</v>
      </c>
      <c r="I70" s="31" t="s">
        <v>719</v>
      </c>
      <c r="J70" s="32">
        <v>385176</v>
      </c>
      <c r="K70" s="30" t="s">
        <v>720</v>
      </c>
      <c r="L70" s="33" t="s">
        <v>721</v>
      </c>
      <c r="M70" s="26">
        <v>388069</v>
      </c>
      <c r="N70" s="27" t="s">
        <v>722</v>
      </c>
      <c r="O70" s="28" t="s">
        <v>723</v>
      </c>
    </row>
    <row r="71" spans="1:15">
      <c r="A71" s="26">
        <v>384023</v>
      </c>
      <c r="B71" s="27" t="s">
        <v>724</v>
      </c>
      <c r="C71" s="28" t="s">
        <v>725</v>
      </c>
      <c r="D71" s="26">
        <v>496050</v>
      </c>
      <c r="E71" s="27" t="s">
        <v>726</v>
      </c>
      <c r="F71" s="28" t="s">
        <v>727</v>
      </c>
      <c r="G71" s="29">
        <v>383459</v>
      </c>
      <c r="H71" s="30" t="s">
        <v>728</v>
      </c>
      <c r="I71" s="31" t="s">
        <v>729</v>
      </c>
      <c r="J71" s="32">
        <v>385183</v>
      </c>
      <c r="K71" s="30" t="s">
        <v>730</v>
      </c>
      <c r="L71" s="33" t="s">
        <v>731</v>
      </c>
      <c r="M71" s="26">
        <v>388070</v>
      </c>
      <c r="N71" s="27" t="s">
        <v>732</v>
      </c>
      <c r="O71" s="28" t="s">
        <v>732</v>
      </c>
    </row>
    <row r="72" spans="1:15">
      <c r="A72" s="26">
        <v>384024</v>
      </c>
      <c r="B72" s="27" t="s">
        <v>733</v>
      </c>
      <c r="C72" s="28" t="s">
        <v>734</v>
      </c>
      <c r="D72" s="26">
        <v>496051</v>
      </c>
      <c r="E72" s="27" t="s">
        <v>735</v>
      </c>
      <c r="F72" s="28" t="s">
        <v>736</v>
      </c>
      <c r="G72" s="29">
        <v>383501</v>
      </c>
      <c r="H72" s="30" t="s">
        <v>737</v>
      </c>
      <c r="I72" s="31" t="s">
        <v>738</v>
      </c>
      <c r="J72" s="32">
        <v>385195</v>
      </c>
      <c r="K72" s="30" t="s">
        <v>739</v>
      </c>
      <c r="L72" s="33" t="s">
        <v>740</v>
      </c>
      <c r="M72" s="26">
        <v>388071</v>
      </c>
      <c r="N72" s="27" t="s">
        <v>741</v>
      </c>
      <c r="O72" s="28" t="s">
        <v>742</v>
      </c>
    </row>
    <row r="73" spans="1:15">
      <c r="A73" s="26">
        <v>384025</v>
      </c>
      <c r="B73" s="27" t="s">
        <v>743</v>
      </c>
      <c r="C73" s="28" t="s">
        <v>744</v>
      </c>
      <c r="D73" s="26">
        <v>496052</v>
      </c>
      <c r="E73" s="27" t="s">
        <v>745</v>
      </c>
      <c r="F73" s="28" t="s">
        <v>746</v>
      </c>
      <c r="G73" s="29">
        <v>383502</v>
      </c>
      <c r="H73" s="30" t="s">
        <v>747</v>
      </c>
      <c r="I73" s="31" t="s">
        <v>748</v>
      </c>
      <c r="J73" s="32">
        <v>385197</v>
      </c>
      <c r="K73" s="30" t="s">
        <v>436</v>
      </c>
      <c r="L73" s="33" t="s">
        <v>437</v>
      </c>
      <c r="M73" s="34">
        <v>388072</v>
      </c>
      <c r="N73" s="35" t="s">
        <v>749</v>
      </c>
      <c r="O73" s="36" t="s">
        <v>750</v>
      </c>
    </row>
    <row r="74" spans="1:15">
      <c r="A74" s="26">
        <v>384027</v>
      </c>
      <c r="B74" s="27" t="s">
        <v>751</v>
      </c>
      <c r="C74" s="28" t="s">
        <v>185</v>
      </c>
      <c r="D74" s="26">
        <v>496053</v>
      </c>
      <c r="E74" s="27" t="s">
        <v>752</v>
      </c>
      <c r="F74" s="28" t="s">
        <v>753</v>
      </c>
      <c r="G74" s="29">
        <v>383503</v>
      </c>
      <c r="H74" s="30" t="s">
        <v>754</v>
      </c>
      <c r="I74" s="31" t="s">
        <v>755</v>
      </c>
      <c r="J74" s="32">
        <v>385220</v>
      </c>
      <c r="K74" s="30" t="s">
        <v>756</v>
      </c>
      <c r="L74" s="33" t="s">
        <v>757</v>
      </c>
      <c r="M74" s="26">
        <v>388073</v>
      </c>
      <c r="N74" s="27" t="s">
        <v>758</v>
      </c>
      <c r="O74" s="28" t="s">
        <v>759</v>
      </c>
    </row>
    <row r="75" spans="1:15">
      <c r="A75" s="26">
        <v>384028</v>
      </c>
      <c r="B75" s="27" t="s">
        <v>760</v>
      </c>
      <c r="C75" s="28" t="s">
        <v>761</v>
      </c>
      <c r="D75" s="26">
        <v>496055</v>
      </c>
      <c r="E75" s="27" t="s">
        <v>762</v>
      </c>
      <c r="F75" s="28" t="s">
        <v>763</v>
      </c>
      <c r="G75" s="29">
        <v>383504</v>
      </c>
      <c r="H75" s="30" t="s">
        <v>764</v>
      </c>
      <c r="I75" s="31" t="s">
        <v>765</v>
      </c>
      <c r="J75" s="32">
        <v>385235</v>
      </c>
      <c r="K75" s="30" t="s">
        <v>494</v>
      </c>
      <c r="L75" s="33" t="s">
        <v>495</v>
      </c>
      <c r="M75" s="26">
        <v>388074</v>
      </c>
      <c r="N75" s="27" t="s">
        <v>766</v>
      </c>
      <c r="O75" s="28" t="s">
        <v>767</v>
      </c>
    </row>
    <row r="76" spans="1:15">
      <c r="A76" s="26">
        <v>384029</v>
      </c>
      <c r="B76" s="27" t="s">
        <v>452</v>
      </c>
      <c r="C76" s="28" t="s">
        <v>453</v>
      </c>
      <c r="D76" s="26">
        <v>496056</v>
      </c>
      <c r="E76" s="27" t="s">
        <v>768</v>
      </c>
      <c r="F76" s="28" t="s">
        <v>769</v>
      </c>
      <c r="G76" s="29">
        <v>383505</v>
      </c>
      <c r="H76" s="30" t="s">
        <v>278</v>
      </c>
      <c r="I76" s="31" t="s">
        <v>279</v>
      </c>
      <c r="J76" s="32">
        <v>385236</v>
      </c>
      <c r="K76" s="30" t="s">
        <v>504</v>
      </c>
      <c r="L76" s="33" t="s">
        <v>505</v>
      </c>
      <c r="M76" s="26">
        <v>388075</v>
      </c>
      <c r="N76" s="27" t="s">
        <v>770</v>
      </c>
      <c r="O76" s="28" t="s">
        <v>770</v>
      </c>
    </row>
    <row r="77" spans="1:15">
      <c r="A77" s="26">
        <v>384031</v>
      </c>
      <c r="B77" s="27" t="s">
        <v>771</v>
      </c>
      <c r="C77" s="28" t="s">
        <v>771</v>
      </c>
      <c r="D77" s="26">
        <v>496057</v>
      </c>
      <c r="E77" s="27" t="s">
        <v>745</v>
      </c>
      <c r="F77" s="28" t="s">
        <v>746</v>
      </c>
      <c r="G77" s="29">
        <v>383506</v>
      </c>
      <c r="H77" s="30" t="s">
        <v>772</v>
      </c>
      <c r="I77" s="31" t="s">
        <v>773</v>
      </c>
      <c r="J77" s="32">
        <v>385245</v>
      </c>
      <c r="K77" s="30" t="s">
        <v>544</v>
      </c>
      <c r="L77" s="33" t="s">
        <v>545</v>
      </c>
      <c r="M77" s="26">
        <v>388076</v>
      </c>
      <c r="N77" s="27" t="s">
        <v>774</v>
      </c>
      <c r="O77" s="28" t="s">
        <v>775</v>
      </c>
    </row>
    <row r="78" spans="1:15">
      <c r="A78" s="26">
        <v>384032</v>
      </c>
      <c r="B78" s="27" t="s">
        <v>776</v>
      </c>
      <c r="C78" s="28" t="s">
        <v>777</v>
      </c>
      <c r="D78" s="26">
        <v>496058</v>
      </c>
      <c r="E78" s="27" t="s">
        <v>778</v>
      </c>
      <c r="F78" s="28" t="s">
        <v>779</v>
      </c>
      <c r="G78" s="29">
        <v>383507</v>
      </c>
      <c r="H78" s="30" t="s">
        <v>780</v>
      </c>
      <c r="I78" s="31" t="s">
        <v>781</v>
      </c>
      <c r="J78" s="32">
        <v>385246</v>
      </c>
      <c r="K78" s="30" t="s">
        <v>782</v>
      </c>
      <c r="L78" s="33" t="s">
        <v>783</v>
      </c>
      <c r="M78" s="26">
        <v>388077</v>
      </c>
      <c r="N78" s="27" t="s">
        <v>784</v>
      </c>
      <c r="O78" s="28" t="s">
        <v>785</v>
      </c>
    </row>
    <row r="79" spans="1:15">
      <c r="A79" s="37">
        <v>384033</v>
      </c>
      <c r="B79" s="27" t="s">
        <v>786</v>
      </c>
      <c r="C79" s="28" t="s">
        <v>787</v>
      </c>
      <c r="D79" s="37">
        <v>496059</v>
      </c>
      <c r="E79" s="27" t="s">
        <v>788</v>
      </c>
      <c r="F79" s="28" t="s">
        <v>789</v>
      </c>
      <c r="G79" s="29">
        <v>383508</v>
      </c>
      <c r="H79" s="30" t="s">
        <v>790</v>
      </c>
      <c r="I79" s="31" t="s">
        <v>791</v>
      </c>
      <c r="J79" s="32">
        <v>385248</v>
      </c>
      <c r="K79" s="30" t="s">
        <v>792</v>
      </c>
      <c r="L79" s="33" t="s">
        <v>793</v>
      </c>
      <c r="M79" s="26">
        <v>388078</v>
      </c>
      <c r="N79" s="27" t="s">
        <v>794</v>
      </c>
      <c r="O79" s="28" t="s">
        <v>795</v>
      </c>
    </row>
    <row r="80" spans="1:15">
      <c r="A80" s="37">
        <v>384034</v>
      </c>
      <c r="B80" s="27" t="s">
        <v>796</v>
      </c>
      <c r="C80" s="28" t="s">
        <v>797</v>
      </c>
      <c r="D80" s="37">
        <v>496060</v>
      </c>
      <c r="E80" s="27" t="s">
        <v>798</v>
      </c>
      <c r="F80" s="28" t="s">
        <v>799</v>
      </c>
      <c r="G80" s="29">
        <v>383509</v>
      </c>
      <c r="H80" s="30" t="s">
        <v>800</v>
      </c>
      <c r="I80" s="33" t="s">
        <v>801</v>
      </c>
      <c r="J80" s="32">
        <v>385249</v>
      </c>
      <c r="K80" s="30" t="s">
        <v>802</v>
      </c>
      <c r="L80" s="33" t="s">
        <v>803</v>
      </c>
      <c r="M80" s="26">
        <v>388079</v>
      </c>
      <c r="N80" s="27" t="s">
        <v>804</v>
      </c>
      <c r="O80" s="28" t="s">
        <v>805</v>
      </c>
    </row>
    <row r="81" spans="1:15">
      <c r="A81" s="26">
        <v>384036</v>
      </c>
      <c r="B81" s="27" t="s">
        <v>806</v>
      </c>
      <c r="C81" s="28" t="s">
        <v>807</v>
      </c>
      <c r="D81" s="26">
        <v>496061</v>
      </c>
      <c r="E81" s="27" t="s">
        <v>808</v>
      </c>
      <c r="F81" s="28" t="s">
        <v>809</v>
      </c>
      <c r="G81" s="29">
        <v>383510</v>
      </c>
      <c r="H81" s="30" t="s">
        <v>810</v>
      </c>
      <c r="I81" s="33" t="s">
        <v>811</v>
      </c>
      <c r="J81" s="32">
        <v>385250</v>
      </c>
      <c r="K81" s="30" t="s">
        <v>812</v>
      </c>
      <c r="L81" s="33" t="s">
        <v>813</v>
      </c>
      <c r="M81" s="26">
        <v>388080</v>
      </c>
      <c r="N81" s="27" t="s">
        <v>814</v>
      </c>
      <c r="O81" s="28" t="s">
        <v>815</v>
      </c>
    </row>
    <row r="82" spans="1:15">
      <c r="A82" s="37">
        <v>384037</v>
      </c>
      <c r="B82" s="27" t="s">
        <v>816</v>
      </c>
      <c r="C82" s="28" t="s">
        <v>817</v>
      </c>
      <c r="D82" s="37">
        <v>496062</v>
      </c>
      <c r="E82" s="27" t="s">
        <v>818</v>
      </c>
      <c r="F82" s="28" t="s">
        <v>819</v>
      </c>
      <c r="G82" s="32">
        <v>383601</v>
      </c>
      <c r="H82" s="30" t="s">
        <v>820</v>
      </c>
      <c r="I82" s="33" t="s">
        <v>821</v>
      </c>
      <c r="J82" s="32">
        <v>385256</v>
      </c>
      <c r="K82" s="30" t="s">
        <v>822</v>
      </c>
      <c r="L82" s="33" t="s">
        <v>823</v>
      </c>
      <c r="M82" s="26">
        <v>388081</v>
      </c>
      <c r="N82" s="27" t="s">
        <v>824</v>
      </c>
      <c r="O82" s="28" t="s">
        <v>824</v>
      </c>
    </row>
    <row r="83" spans="1:15">
      <c r="A83" s="37">
        <v>384038</v>
      </c>
      <c r="B83" s="27" t="s">
        <v>825</v>
      </c>
      <c r="C83" s="28" t="s">
        <v>826</v>
      </c>
      <c r="D83" s="37">
        <v>496063</v>
      </c>
      <c r="E83" s="27" t="s">
        <v>827</v>
      </c>
      <c r="F83" s="28" t="s">
        <v>828</v>
      </c>
      <c r="G83" s="32">
        <v>383602</v>
      </c>
      <c r="H83" s="30" t="s">
        <v>829</v>
      </c>
      <c r="I83" s="33" t="s">
        <v>830</v>
      </c>
      <c r="J83" s="32">
        <v>385257</v>
      </c>
      <c r="K83" s="30" t="s">
        <v>831</v>
      </c>
      <c r="L83" s="33" t="s">
        <v>832</v>
      </c>
      <c r="M83" s="26">
        <v>388082</v>
      </c>
      <c r="N83" s="27" t="s">
        <v>833</v>
      </c>
      <c r="O83" s="28" t="s">
        <v>834</v>
      </c>
    </row>
    <row r="84" spans="1:15">
      <c r="A84" s="37">
        <v>384039</v>
      </c>
      <c r="B84" s="27" t="s">
        <v>835</v>
      </c>
      <c r="C84" s="28" t="s">
        <v>836</v>
      </c>
      <c r="D84" s="37">
        <v>496064</v>
      </c>
      <c r="E84" s="27" t="s">
        <v>837</v>
      </c>
      <c r="F84" s="28" t="s">
        <v>838</v>
      </c>
      <c r="G84" s="32">
        <v>383603</v>
      </c>
      <c r="H84" s="30" t="s">
        <v>839</v>
      </c>
      <c r="I84" s="33" t="s">
        <v>840</v>
      </c>
      <c r="J84" s="32">
        <v>385259</v>
      </c>
      <c r="K84" s="30" t="s">
        <v>841</v>
      </c>
      <c r="L84" s="33" t="s">
        <v>842</v>
      </c>
      <c r="M84" s="26">
        <v>388083</v>
      </c>
      <c r="N84" s="27" t="s">
        <v>843</v>
      </c>
      <c r="O84" s="28" t="s">
        <v>844</v>
      </c>
    </row>
    <row r="85" spans="1:15" ht="13.8" thickBot="1">
      <c r="A85" s="37">
        <v>384040</v>
      </c>
      <c r="B85" s="27" t="s">
        <v>845</v>
      </c>
      <c r="C85" s="28" t="s">
        <v>846</v>
      </c>
      <c r="D85" s="37">
        <v>496065</v>
      </c>
      <c r="E85" s="27" t="s">
        <v>847</v>
      </c>
      <c r="F85" s="28" t="s">
        <v>848</v>
      </c>
      <c r="G85" s="32">
        <v>383604</v>
      </c>
      <c r="H85" s="30" t="s">
        <v>849</v>
      </c>
      <c r="I85" s="33" t="s">
        <v>850</v>
      </c>
      <c r="J85" s="32">
        <v>385301</v>
      </c>
      <c r="K85" s="30" t="s">
        <v>851</v>
      </c>
      <c r="L85" s="33" t="s">
        <v>852</v>
      </c>
      <c r="M85" s="38">
        <v>388084</v>
      </c>
      <c r="N85" s="39" t="s">
        <v>853</v>
      </c>
      <c r="O85" s="40" t="s">
        <v>854</v>
      </c>
    </row>
    <row r="86" spans="1:15">
      <c r="A86" s="26">
        <v>384041</v>
      </c>
      <c r="B86" s="27" t="s">
        <v>174</v>
      </c>
      <c r="C86" s="28" t="s">
        <v>855</v>
      </c>
      <c r="D86" s="26">
        <v>496066</v>
      </c>
      <c r="E86" s="27" t="s">
        <v>856</v>
      </c>
      <c r="F86" s="28" t="s">
        <v>857</v>
      </c>
      <c r="G86" s="32">
        <v>383605</v>
      </c>
      <c r="H86" s="30" t="s">
        <v>858</v>
      </c>
      <c r="I86" s="33" t="s">
        <v>859</v>
      </c>
      <c r="J86" s="32">
        <v>385302</v>
      </c>
      <c r="K86" s="30" t="s">
        <v>860</v>
      </c>
      <c r="L86" s="33" t="s">
        <v>861</v>
      </c>
      <c r="M86" s="25"/>
      <c r="N86" s="25"/>
      <c r="O86" s="25"/>
    </row>
    <row r="87" spans="1:15">
      <c r="A87" s="26">
        <v>384071</v>
      </c>
      <c r="B87" s="27" t="s">
        <v>862</v>
      </c>
      <c r="C87" s="28" t="s">
        <v>863</v>
      </c>
      <c r="D87" s="26">
        <v>496067</v>
      </c>
      <c r="E87" s="27" t="s">
        <v>864</v>
      </c>
      <c r="F87" s="28" t="s">
        <v>865</v>
      </c>
      <c r="G87" s="32">
        <v>383606</v>
      </c>
      <c r="H87" s="30" t="s">
        <v>866</v>
      </c>
      <c r="I87" s="33" t="s">
        <v>867</v>
      </c>
      <c r="J87" s="32">
        <v>385303</v>
      </c>
      <c r="K87" s="30" t="s">
        <v>868</v>
      </c>
      <c r="L87" s="33" t="s">
        <v>869</v>
      </c>
      <c r="M87" s="25"/>
      <c r="N87" s="25"/>
      <c r="O87" s="25"/>
    </row>
    <row r="88" spans="1:15">
      <c r="A88" s="26">
        <v>384074</v>
      </c>
      <c r="B88" s="27" t="s">
        <v>870</v>
      </c>
      <c r="C88" s="28" t="s">
        <v>871</v>
      </c>
      <c r="D88" s="26">
        <v>496068</v>
      </c>
      <c r="E88" s="27" t="s">
        <v>872</v>
      </c>
      <c r="F88" s="28" t="s">
        <v>873</v>
      </c>
      <c r="G88" s="32">
        <v>383607</v>
      </c>
      <c r="H88" s="30" t="s">
        <v>874</v>
      </c>
      <c r="I88" s="33" t="s">
        <v>875</v>
      </c>
      <c r="J88" s="32">
        <v>385304</v>
      </c>
      <c r="K88" s="30" t="s">
        <v>876</v>
      </c>
      <c r="L88" s="33" t="s">
        <v>877</v>
      </c>
      <c r="M88" s="25"/>
      <c r="N88" s="25"/>
      <c r="O88" s="25"/>
    </row>
    <row r="89" spans="1:15">
      <c r="A89" s="26">
        <v>384077</v>
      </c>
      <c r="B89" s="27" t="s">
        <v>760</v>
      </c>
      <c r="C89" s="28" t="s">
        <v>761</v>
      </c>
      <c r="D89" s="26">
        <v>496069</v>
      </c>
      <c r="E89" s="27" t="s">
        <v>878</v>
      </c>
      <c r="F89" s="28" t="s">
        <v>879</v>
      </c>
      <c r="G89" s="32">
        <v>383901</v>
      </c>
      <c r="H89" s="30" t="s">
        <v>880</v>
      </c>
      <c r="I89" s="33" t="s">
        <v>881</v>
      </c>
      <c r="J89" s="32">
        <v>385305</v>
      </c>
      <c r="K89" s="30" t="s">
        <v>882</v>
      </c>
      <c r="L89" s="33" t="s">
        <v>883</v>
      </c>
      <c r="M89" s="25"/>
      <c r="N89" s="25"/>
      <c r="O89" s="25"/>
    </row>
    <row r="90" spans="1:15">
      <c r="A90" s="26">
        <v>384082</v>
      </c>
      <c r="B90" s="27" t="s">
        <v>884</v>
      </c>
      <c r="C90" s="28" t="s">
        <v>885</v>
      </c>
      <c r="D90" s="26">
        <v>496070</v>
      </c>
      <c r="E90" s="27" t="s">
        <v>886</v>
      </c>
      <c r="F90" s="28" t="s">
        <v>887</v>
      </c>
      <c r="G90" s="32">
        <v>383903</v>
      </c>
      <c r="H90" s="30" t="s">
        <v>888</v>
      </c>
      <c r="I90" s="33" t="s">
        <v>889</v>
      </c>
      <c r="J90" s="32">
        <v>385331</v>
      </c>
      <c r="K90" s="30" t="s">
        <v>128</v>
      </c>
      <c r="L90" s="33" t="s">
        <v>129</v>
      </c>
      <c r="M90" s="25"/>
      <c r="N90" s="25"/>
      <c r="O90" s="25"/>
    </row>
    <row r="91" spans="1:15">
      <c r="A91" s="26">
        <v>384083</v>
      </c>
      <c r="B91" s="27" t="s">
        <v>890</v>
      </c>
      <c r="C91" s="28" t="s">
        <v>891</v>
      </c>
      <c r="D91" s="26">
        <v>496071</v>
      </c>
      <c r="E91" s="27" t="s">
        <v>892</v>
      </c>
      <c r="F91" s="28" t="s">
        <v>893</v>
      </c>
      <c r="G91" s="32">
        <v>383904</v>
      </c>
      <c r="H91" s="30" t="s">
        <v>894</v>
      </c>
      <c r="I91" s="33" t="s">
        <v>895</v>
      </c>
      <c r="J91" s="32">
        <v>385332</v>
      </c>
      <c r="K91" s="30" t="s">
        <v>428</v>
      </c>
      <c r="L91" s="33" t="s">
        <v>429</v>
      </c>
      <c r="M91" s="25"/>
      <c r="N91" s="25"/>
      <c r="O91" s="25"/>
    </row>
    <row r="92" spans="1:15">
      <c r="A92" s="37">
        <v>384084</v>
      </c>
      <c r="B92" s="27" t="s">
        <v>896</v>
      </c>
      <c r="C92" s="28" t="s">
        <v>897</v>
      </c>
      <c r="D92" s="37">
        <v>496072</v>
      </c>
      <c r="E92" s="27" t="s">
        <v>898</v>
      </c>
      <c r="F92" s="28" t="s">
        <v>899</v>
      </c>
      <c r="G92" s="32">
        <v>383951</v>
      </c>
      <c r="H92" s="30" t="s">
        <v>900</v>
      </c>
      <c r="I92" s="33" t="s">
        <v>901</v>
      </c>
      <c r="J92" s="32">
        <v>385333</v>
      </c>
      <c r="K92" s="30" t="s">
        <v>138</v>
      </c>
      <c r="L92" s="33" t="s">
        <v>139</v>
      </c>
      <c r="M92" s="25"/>
      <c r="N92" s="25"/>
      <c r="O92" s="25"/>
    </row>
    <row r="93" spans="1:15" ht="13.8" thickBot="1">
      <c r="A93" s="26">
        <v>384085</v>
      </c>
      <c r="B93" s="27" t="s">
        <v>902</v>
      </c>
      <c r="C93" s="28" t="s">
        <v>903</v>
      </c>
      <c r="D93" s="26">
        <v>496073</v>
      </c>
      <c r="E93" s="27" t="s">
        <v>904</v>
      </c>
      <c r="F93" s="28" t="s">
        <v>905</v>
      </c>
      <c r="G93" s="41">
        <v>383952</v>
      </c>
      <c r="H93" s="42" t="s">
        <v>906</v>
      </c>
      <c r="I93" s="43" t="s">
        <v>738</v>
      </c>
      <c r="J93" s="32">
        <v>385334</v>
      </c>
      <c r="K93" s="30" t="s">
        <v>907</v>
      </c>
      <c r="L93" s="33" t="s">
        <v>908</v>
      </c>
      <c r="M93" s="25"/>
      <c r="N93" s="25"/>
      <c r="O93" s="25"/>
    </row>
    <row r="94" spans="1:15">
      <c r="A94" s="26">
        <v>384086</v>
      </c>
      <c r="B94" s="27" t="s">
        <v>909</v>
      </c>
      <c r="C94" s="28" t="s">
        <v>910</v>
      </c>
      <c r="D94" s="26">
        <v>496074</v>
      </c>
      <c r="E94" s="27" t="s">
        <v>911</v>
      </c>
      <c r="F94" s="28" t="s">
        <v>912</v>
      </c>
      <c r="J94" s="32">
        <v>385335</v>
      </c>
      <c r="K94" s="30" t="s">
        <v>913</v>
      </c>
      <c r="L94" s="33" t="s">
        <v>914</v>
      </c>
      <c r="M94" s="25"/>
      <c r="N94" s="25"/>
      <c r="O94" s="25"/>
    </row>
    <row r="95" spans="1:15">
      <c r="A95" s="26">
        <v>384087</v>
      </c>
      <c r="B95" s="27" t="s">
        <v>915</v>
      </c>
      <c r="C95" s="28" t="s">
        <v>916</v>
      </c>
      <c r="D95" s="26">
        <v>496075</v>
      </c>
      <c r="E95" s="27" t="s">
        <v>917</v>
      </c>
      <c r="F95" s="28" t="s">
        <v>918</v>
      </c>
      <c r="J95" s="32">
        <v>385336</v>
      </c>
      <c r="K95" s="30" t="s">
        <v>919</v>
      </c>
      <c r="L95" s="33" t="s">
        <v>920</v>
      </c>
      <c r="M95" s="25"/>
      <c r="N95" s="25"/>
      <c r="O95" s="25"/>
    </row>
    <row r="96" spans="1:15">
      <c r="A96" s="26">
        <v>384088</v>
      </c>
      <c r="B96" s="27" t="s">
        <v>921</v>
      </c>
      <c r="C96" s="28" t="s">
        <v>922</v>
      </c>
      <c r="D96" s="26">
        <v>496076</v>
      </c>
      <c r="E96" s="27" t="s">
        <v>923</v>
      </c>
      <c r="F96" s="28" t="s">
        <v>924</v>
      </c>
      <c r="J96" s="32">
        <v>385337</v>
      </c>
      <c r="K96" s="30" t="s">
        <v>601</v>
      </c>
      <c r="L96" s="33" t="s">
        <v>602</v>
      </c>
      <c r="M96" s="25"/>
      <c r="N96" s="25"/>
      <c r="O96" s="25"/>
    </row>
    <row r="97" spans="1:15">
      <c r="A97" s="26">
        <v>384089</v>
      </c>
      <c r="B97" s="27" t="s">
        <v>925</v>
      </c>
      <c r="C97" s="28" t="s">
        <v>926</v>
      </c>
      <c r="D97" s="26">
        <v>496077</v>
      </c>
      <c r="E97" s="27" t="s">
        <v>927</v>
      </c>
      <c r="F97" s="28" t="s">
        <v>928</v>
      </c>
      <c r="J97" s="32">
        <v>385338</v>
      </c>
      <c r="K97" s="30" t="s">
        <v>316</v>
      </c>
      <c r="L97" s="33" t="s">
        <v>317</v>
      </c>
      <c r="M97" s="25"/>
      <c r="N97" s="25"/>
      <c r="O97" s="25"/>
    </row>
    <row r="98" spans="1:15">
      <c r="A98" s="26">
        <v>384090</v>
      </c>
      <c r="B98" s="27" t="s">
        <v>929</v>
      </c>
      <c r="C98" s="28" t="s">
        <v>930</v>
      </c>
      <c r="D98" s="26">
        <v>496078</v>
      </c>
      <c r="E98" s="27" t="s">
        <v>931</v>
      </c>
      <c r="F98" s="28" t="s">
        <v>932</v>
      </c>
      <c r="J98" s="32">
        <v>385339</v>
      </c>
      <c r="K98" s="30" t="s">
        <v>933</v>
      </c>
      <c r="L98" s="33" t="s">
        <v>934</v>
      </c>
      <c r="M98" s="25"/>
      <c r="N98" s="25"/>
      <c r="O98" s="25"/>
    </row>
    <row r="99" spans="1:15">
      <c r="A99" s="26">
        <v>384091</v>
      </c>
      <c r="B99" s="27" t="s">
        <v>935</v>
      </c>
      <c r="C99" s="28" t="s">
        <v>936</v>
      </c>
      <c r="D99" s="26">
        <v>496079</v>
      </c>
      <c r="E99" s="27" t="s">
        <v>937</v>
      </c>
      <c r="F99" s="28" t="s">
        <v>938</v>
      </c>
      <c r="J99" s="32">
        <v>385354</v>
      </c>
      <c r="K99" s="30" t="s">
        <v>939</v>
      </c>
      <c r="L99" s="33" t="s">
        <v>940</v>
      </c>
      <c r="M99" s="25"/>
      <c r="N99" s="25"/>
      <c r="O99" s="25"/>
    </row>
    <row r="100" spans="1:15">
      <c r="A100" s="37">
        <v>384092</v>
      </c>
      <c r="B100" s="27" t="s">
        <v>941</v>
      </c>
      <c r="C100" s="28" t="s">
        <v>942</v>
      </c>
      <c r="D100" s="37">
        <v>496080</v>
      </c>
      <c r="E100" s="27" t="s">
        <v>943</v>
      </c>
      <c r="F100" s="28" t="s">
        <v>944</v>
      </c>
      <c r="J100" s="32">
        <v>386002</v>
      </c>
      <c r="K100" s="30" t="s">
        <v>945</v>
      </c>
      <c r="L100" s="33" t="s">
        <v>946</v>
      </c>
      <c r="M100" s="25"/>
      <c r="N100" s="25"/>
      <c r="O100" s="25"/>
    </row>
    <row r="101" spans="1:15">
      <c r="A101" s="37">
        <v>384093</v>
      </c>
      <c r="B101" s="27" t="s">
        <v>947</v>
      </c>
      <c r="C101" s="28" t="s">
        <v>948</v>
      </c>
      <c r="D101" s="37">
        <v>496081</v>
      </c>
      <c r="E101" s="27" t="s">
        <v>949</v>
      </c>
      <c r="F101" s="28" t="s">
        <v>950</v>
      </c>
      <c r="J101" s="32">
        <v>386003</v>
      </c>
      <c r="K101" s="30" t="s">
        <v>951</v>
      </c>
      <c r="L101" s="33" t="s">
        <v>952</v>
      </c>
      <c r="M101" s="25"/>
      <c r="N101" s="25"/>
      <c r="O101" s="25"/>
    </row>
    <row r="102" spans="1:15">
      <c r="A102" s="37">
        <v>384094</v>
      </c>
      <c r="B102" s="27" t="s">
        <v>953</v>
      </c>
      <c r="C102" s="28" t="s">
        <v>954</v>
      </c>
      <c r="D102" s="37">
        <v>496082</v>
      </c>
      <c r="E102" s="27" t="s">
        <v>955</v>
      </c>
      <c r="F102" s="28" t="s">
        <v>956</v>
      </c>
      <c r="J102" s="32">
        <v>386008</v>
      </c>
      <c r="K102" s="30" t="s">
        <v>957</v>
      </c>
      <c r="L102" s="33" t="s">
        <v>958</v>
      </c>
      <c r="M102" s="25"/>
      <c r="N102" s="25"/>
      <c r="O102" s="25"/>
    </row>
    <row r="103" spans="1:15">
      <c r="A103" s="37">
        <v>384095</v>
      </c>
      <c r="B103" s="27" t="s">
        <v>959</v>
      </c>
      <c r="C103" s="28" t="s">
        <v>960</v>
      </c>
      <c r="D103" s="37">
        <v>496083</v>
      </c>
      <c r="E103" s="27" t="s">
        <v>961</v>
      </c>
      <c r="F103" s="28" t="s">
        <v>962</v>
      </c>
      <c r="J103" s="32">
        <v>386017</v>
      </c>
      <c r="K103" s="30" t="s">
        <v>963</v>
      </c>
      <c r="L103" s="33" t="s">
        <v>964</v>
      </c>
      <c r="M103" s="25"/>
      <c r="N103" s="25"/>
      <c r="O103" s="25"/>
    </row>
    <row r="104" spans="1:15">
      <c r="A104" s="37">
        <v>384096</v>
      </c>
      <c r="B104" s="27" t="s">
        <v>965</v>
      </c>
      <c r="C104" s="28" t="s">
        <v>966</v>
      </c>
      <c r="D104" s="37">
        <v>496084</v>
      </c>
      <c r="E104" s="27" t="s">
        <v>967</v>
      </c>
      <c r="F104" s="28" t="s">
        <v>968</v>
      </c>
      <c r="J104" s="32">
        <v>386018</v>
      </c>
      <c r="K104" s="30" t="s">
        <v>969</v>
      </c>
      <c r="L104" s="33" t="s">
        <v>970</v>
      </c>
      <c r="M104" s="25"/>
      <c r="N104" s="25"/>
      <c r="O104" s="25"/>
    </row>
    <row r="105" spans="1:15">
      <c r="A105" s="37">
        <v>384097</v>
      </c>
      <c r="B105" s="27" t="s">
        <v>971</v>
      </c>
      <c r="C105" s="28" t="s">
        <v>972</v>
      </c>
      <c r="D105" s="37">
        <v>496085</v>
      </c>
      <c r="E105" s="27" t="s">
        <v>973</v>
      </c>
      <c r="F105" s="28" t="s">
        <v>974</v>
      </c>
      <c r="J105" s="32">
        <v>386019</v>
      </c>
      <c r="K105" s="30" t="s">
        <v>975</v>
      </c>
      <c r="L105" s="33" t="s">
        <v>976</v>
      </c>
      <c r="M105" s="25"/>
      <c r="N105" s="25"/>
      <c r="O105" s="25"/>
    </row>
    <row r="106" spans="1:15">
      <c r="A106" s="26">
        <v>384098</v>
      </c>
      <c r="B106" s="27" t="s">
        <v>977</v>
      </c>
      <c r="C106" s="28" t="s">
        <v>978</v>
      </c>
      <c r="D106" s="26">
        <v>496086</v>
      </c>
      <c r="E106" s="27" t="s">
        <v>979</v>
      </c>
      <c r="F106" s="28" t="s">
        <v>980</v>
      </c>
      <c r="J106" s="32">
        <v>386030</v>
      </c>
      <c r="K106" s="30" t="s">
        <v>981</v>
      </c>
      <c r="L106" s="33" t="s">
        <v>982</v>
      </c>
      <c r="M106" s="25"/>
      <c r="N106" s="25"/>
      <c r="O106" s="25"/>
    </row>
    <row r="107" spans="1:15">
      <c r="A107" s="26">
        <v>384099</v>
      </c>
      <c r="B107" s="27" t="s">
        <v>983</v>
      </c>
      <c r="C107" s="28" t="s">
        <v>984</v>
      </c>
      <c r="D107" s="26">
        <v>496087</v>
      </c>
      <c r="E107" s="27" t="s">
        <v>985</v>
      </c>
      <c r="F107" s="28" t="s">
        <v>986</v>
      </c>
      <c r="J107" s="32">
        <v>386043</v>
      </c>
      <c r="K107" s="30" t="s">
        <v>987</v>
      </c>
      <c r="L107" s="33" t="s">
        <v>988</v>
      </c>
      <c r="M107" s="25"/>
      <c r="N107" s="25"/>
      <c r="O107" s="25"/>
    </row>
    <row r="108" spans="1:15">
      <c r="A108" s="44">
        <v>384100</v>
      </c>
      <c r="B108" s="27" t="s">
        <v>989</v>
      </c>
      <c r="C108" s="28" t="s">
        <v>990</v>
      </c>
      <c r="D108" s="44">
        <v>497001</v>
      </c>
      <c r="E108" s="27" t="s">
        <v>991</v>
      </c>
      <c r="F108" s="28" t="s">
        <v>992</v>
      </c>
      <c r="I108" s="45"/>
      <c r="J108" s="32">
        <v>386046</v>
      </c>
      <c r="K108" s="30" t="s">
        <v>993</v>
      </c>
      <c r="L108" s="33" t="s">
        <v>994</v>
      </c>
      <c r="M108" s="25"/>
      <c r="N108" s="25"/>
      <c r="O108" s="25"/>
    </row>
    <row r="109" spans="1:15">
      <c r="A109" s="26">
        <v>384101</v>
      </c>
      <c r="B109" s="27" t="s">
        <v>995</v>
      </c>
      <c r="C109" s="28" t="s">
        <v>996</v>
      </c>
      <c r="D109" s="26">
        <v>497003</v>
      </c>
      <c r="E109" s="27" t="s">
        <v>997</v>
      </c>
      <c r="F109" s="28" t="s">
        <v>998</v>
      </c>
      <c r="I109" s="45"/>
      <c r="J109" s="32">
        <v>386047</v>
      </c>
      <c r="K109" s="30" t="s">
        <v>999</v>
      </c>
      <c r="L109" s="33" t="s">
        <v>1000</v>
      </c>
      <c r="M109" s="25"/>
      <c r="N109" s="25"/>
      <c r="O109" s="25"/>
    </row>
    <row r="110" spans="1:15">
      <c r="A110" s="37">
        <v>384102</v>
      </c>
      <c r="B110" s="27" t="s">
        <v>1001</v>
      </c>
      <c r="C110" s="28" t="s">
        <v>1002</v>
      </c>
      <c r="D110" s="37">
        <v>497004</v>
      </c>
      <c r="E110" s="27" t="s">
        <v>1003</v>
      </c>
      <c r="F110" s="28" t="s">
        <v>1004</v>
      </c>
      <c r="I110" s="45"/>
      <c r="J110" s="46">
        <v>386048</v>
      </c>
      <c r="K110" s="47" t="s">
        <v>1005</v>
      </c>
      <c r="L110" s="48" t="s">
        <v>1006</v>
      </c>
      <c r="M110" s="25"/>
      <c r="N110" s="25"/>
      <c r="O110" s="25"/>
    </row>
    <row r="111" spans="1:15">
      <c r="A111" s="49">
        <v>384103</v>
      </c>
      <c r="B111" s="50" t="s">
        <v>1007</v>
      </c>
      <c r="C111" s="51" t="s">
        <v>1007</v>
      </c>
      <c r="D111" s="49">
        <v>497007</v>
      </c>
      <c r="E111" s="50" t="s">
        <v>1008</v>
      </c>
      <c r="F111" s="51" t="s">
        <v>1009</v>
      </c>
      <c r="I111" s="45"/>
      <c r="J111" s="32">
        <v>386050</v>
      </c>
      <c r="K111" s="30" t="s">
        <v>1010</v>
      </c>
      <c r="L111" s="33" t="s">
        <v>1011</v>
      </c>
      <c r="M111" s="25"/>
      <c r="N111" s="25"/>
      <c r="O111" s="25"/>
    </row>
    <row r="112" spans="1:15">
      <c r="A112" s="26">
        <v>384104</v>
      </c>
      <c r="B112" s="27" t="s">
        <v>625</v>
      </c>
      <c r="C112" s="28" t="s">
        <v>626</v>
      </c>
      <c r="D112" s="26">
        <v>497010</v>
      </c>
      <c r="E112" s="27" t="s">
        <v>1012</v>
      </c>
      <c r="F112" s="28" t="s">
        <v>1013</v>
      </c>
      <c r="I112" s="45"/>
      <c r="J112" s="32">
        <v>386051</v>
      </c>
      <c r="K112" s="30" t="s">
        <v>1014</v>
      </c>
      <c r="L112" s="33" t="s">
        <v>1015</v>
      </c>
      <c r="M112" s="25"/>
      <c r="N112" s="25"/>
      <c r="O112" s="25"/>
    </row>
    <row r="113" spans="1:15">
      <c r="A113" s="26">
        <v>384105</v>
      </c>
      <c r="B113" s="27" t="s">
        <v>1016</v>
      </c>
      <c r="C113" s="28" t="s">
        <v>1017</v>
      </c>
      <c r="D113" s="26">
        <v>497011</v>
      </c>
      <c r="E113" s="27" t="s">
        <v>1018</v>
      </c>
      <c r="F113" s="28" t="s">
        <v>1019</v>
      </c>
      <c r="I113" s="45"/>
      <c r="J113" s="32">
        <v>386052</v>
      </c>
      <c r="K113" s="30" t="s">
        <v>1020</v>
      </c>
      <c r="L113" s="33" t="s">
        <v>1021</v>
      </c>
      <c r="M113" s="25"/>
      <c r="N113" s="25"/>
      <c r="O113" s="25"/>
    </row>
    <row r="114" spans="1:15">
      <c r="A114" s="26">
        <v>384107</v>
      </c>
      <c r="B114" s="27" t="s">
        <v>143</v>
      </c>
      <c r="C114" s="28" t="s">
        <v>143</v>
      </c>
      <c r="D114" s="16">
        <v>497012</v>
      </c>
      <c r="E114" s="17" t="s">
        <v>1022</v>
      </c>
      <c r="F114" s="18" t="s">
        <v>1023</v>
      </c>
      <c r="I114" s="45"/>
      <c r="J114" s="32">
        <v>386053</v>
      </c>
      <c r="K114" s="30" t="s">
        <v>1024</v>
      </c>
      <c r="L114" s="33" t="s">
        <v>1025</v>
      </c>
      <c r="M114" s="25"/>
      <c r="N114" s="25"/>
      <c r="O114" s="25"/>
    </row>
    <row r="115" spans="1:15">
      <c r="A115" s="26">
        <v>384108</v>
      </c>
      <c r="B115" s="27" t="s">
        <v>1026</v>
      </c>
      <c r="C115" s="28" t="s">
        <v>1027</v>
      </c>
      <c r="D115" s="26">
        <v>497013</v>
      </c>
      <c r="E115" s="27" t="s">
        <v>1028</v>
      </c>
      <c r="F115" s="28" t="s">
        <v>1029</v>
      </c>
      <c r="I115" s="45"/>
      <c r="J115" s="32">
        <v>387045</v>
      </c>
      <c r="K115" s="30" t="s">
        <v>1030</v>
      </c>
      <c r="L115" s="33" t="s">
        <v>1031</v>
      </c>
      <c r="M115" s="25"/>
      <c r="N115" s="25"/>
      <c r="O115" s="25"/>
    </row>
    <row r="116" spans="1:15">
      <c r="A116" s="26">
        <v>384109</v>
      </c>
      <c r="B116" s="27" t="s">
        <v>1032</v>
      </c>
      <c r="C116" s="28" t="s">
        <v>1033</v>
      </c>
      <c r="D116" s="26">
        <v>497014</v>
      </c>
      <c r="E116" s="27" t="s">
        <v>1034</v>
      </c>
      <c r="F116" s="28" t="s">
        <v>1035</v>
      </c>
      <c r="I116" s="45"/>
      <c r="J116" s="46">
        <v>387046</v>
      </c>
      <c r="K116" s="47" t="s">
        <v>894</v>
      </c>
      <c r="L116" s="48" t="s">
        <v>1036</v>
      </c>
      <c r="M116" s="25"/>
      <c r="N116" s="25"/>
      <c r="O116" s="25"/>
    </row>
    <row r="117" spans="1:15">
      <c r="A117" s="26">
        <v>384110</v>
      </c>
      <c r="B117" s="27" t="s">
        <v>568</v>
      </c>
      <c r="C117" s="28" t="s">
        <v>568</v>
      </c>
      <c r="D117" s="34">
        <v>497015</v>
      </c>
      <c r="E117" s="35" t="s">
        <v>1037</v>
      </c>
      <c r="F117" s="36" t="s">
        <v>1038</v>
      </c>
      <c r="J117" s="46">
        <v>387050</v>
      </c>
      <c r="K117" s="47" t="s">
        <v>888</v>
      </c>
      <c r="L117" s="48" t="s">
        <v>1039</v>
      </c>
      <c r="M117" s="25"/>
      <c r="N117" s="25"/>
      <c r="O117" s="25"/>
    </row>
    <row r="118" spans="1:15">
      <c r="A118" s="26">
        <v>384111</v>
      </c>
      <c r="B118" s="27" t="s">
        <v>606</v>
      </c>
      <c r="C118" s="28" t="s">
        <v>1040</v>
      </c>
      <c r="D118" s="26">
        <v>497016</v>
      </c>
      <c r="E118" s="27" t="s">
        <v>1041</v>
      </c>
      <c r="F118" s="28" t="s">
        <v>1042</v>
      </c>
      <c r="J118" s="46">
        <v>387051</v>
      </c>
      <c r="K118" s="47" t="s">
        <v>524</v>
      </c>
      <c r="L118" s="48" t="s">
        <v>525</v>
      </c>
      <c r="M118" s="25"/>
      <c r="N118" s="25"/>
      <c r="O118" s="25"/>
    </row>
    <row r="119" spans="1:15" ht="13.8" thickBot="1">
      <c r="A119" s="26">
        <v>384112</v>
      </c>
      <c r="B119" s="27" t="s">
        <v>1043</v>
      </c>
      <c r="C119" s="28" t="s">
        <v>1044</v>
      </c>
      <c r="D119" s="38">
        <v>497017</v>
      </c>
      <c r="E119" s="39" t="s">
        <v>1045</v>
      </c>
      <c r="F119" s="40" t="s">
        <v>1046</v>
      </c>
      <c r="J119" s="46">
        <v>387052</v>
      </c>
      <c r="K119" s="47" t="s">
        <v>1047</v>
      </c>
      <c r="L119" s="48" t="s">
        <v>1048</v>
      </c>
      <c r="M119" s="25"/>
      <c r="N119" s="25"/>
      <c r="O119" s="25"/>
    </row>
    <row r="120" spans="1:15">
      <c r="A120" s="16">
        <v>384113</v>
      </c>
      <c r="B120" s="17" t="s">
        <v>678</v>
      </c>
      <c r="C120" s="18" t="s">
        <v>678</v>
      </c>
      <c r="J120" s="32">
        <v>387053</v>
      </c>
      <c r="K120" s="47" t="s">
        <v>1049</v>
      </c>
      <c r="L120" s="48" t="s">
        <v>1050</v>
      </c>
      <c r="M120" s="25"/>
      <c r="N120" s="25"/>
      <c r="O120" s="25"/>
    </row>
    <row r="121" spans="1:15">
      <c r="A121" s="26">
        <v>384114</v>
      </c>
      <c r="B121" s="27" t="s">
        <v>1051</v>
      </c>
      <c r="C121" s="28" t="s">
        <v>1052</v>
      </c>
      <c r="J121" s="46">
        <v>387054</v>
      </c>
      <c r="K121" s="47" t="s">
        <v>1053</v>
      </c>
      <c r="L121" s="48" t="s">
        <v>1054</v>
      </c>
      <c r="M121" s="25"/>
      <c r="N121" s="25"/>
      <c r="O121" s="25"/>
    </row>
    <row r="122" spans="1:15">
      <c r="A122" s="26">
        <v>384115</v>
      </c>
      <c r="B122" s="27" t="s">
        <v>1055</v>
      </c>
      <c r="C122" s="28" t="s">
        <v>1056</v>
      </c>
      <c r="J122" s="46">
        <v>387056</v>
      </c>
      <c r="K122" s="47" t="s">
        <v>1057</v>
      </c>
      <c r="L122" s="48" t="s">
        <v>1058</v>
      </c>
      <c r="M122" s="25"/>
      <c r="N122" s="25"/>
      <c r="O122" s="25"/>
    </row>
    <row r="123" spans="1:15">
      <c r="A123" s="34">
        <v>384116</v>
      </c>
      <c r="B123" s="35" t="s">
        <v>1059</v>
      </c>
      <c r="C123" s="36" t="s">
        <v>1060</v>
      </c>
      <c r="J123" s="46">
        <v>387057</v>
      </c>
      <c r="K123" s="47" t="s">
        <v>1061</v>
      </c>
      <c r="L123" s="48" t="s">
        <v>1062</v>
      </c>
      <c r="M123" s="25"/>
      <c r="N123" s="25"/>
      <c r="O123" s="25"/>
    </row>
    <row r="124" spans="1:15">
      <c r="A124" s="26">
        <v>384117</v>
      </c>
      <c r="B124" s="27" t="s">
        <v>741</v>
      </c>
      <c r="C124" s="28" t="s">
        <v>742</v>
      </c>
      <c r="J124" s="46">
        <v>387058</v>
      </c>
      <c r="K124" s="47" t="s">
        <v>668</v>
      </c>
      <c r="L124" s="48" t="s">
        <v>669</v>
      </c>
      <c r="M124" s="25"/>
      <c r="N124" s="25"/>
      <c r="O124" s="25"/>
    </row>
    <row r="125" spans="1:15">
      <c r="A125" s="26">
        <v>384118</v>
      </c>
      <c r="B125" s="27" t="s">
        <v>1063</v>
      </c>
      <c r="C125" s="28" t="s">
        <v>1063</v>
      </c>
      <c r="J125" s="46">
        <v>387059</v>
      </c>
      <c r="K125" s="47" t="s">
        <v>1064</v>
      </c>
      <c r="L125" s="48" t="s">
        <v>1065</v>
      </c>
      <c r="M125" s="25"/>
      <c r="N125" s="25"/>
      <c r="O125" s="25"/>
    </row>
    <row r="126" spans="1:15">
      <c r="A126" s="26">
        <v>384119</v>
      </c>
      <c r="B126" s="27" t="s">
        <v>643</v>
      </c>
      <c r="C126" s="28" t="s">
        <v>644</v>
      </c>
      <c r="J126" s="46">
        <v>387060</v>
      </c>
      <c r="K126" s="47" t="s">
        <v>1066</v>
      </c>
      <c r="L126" s="48" t="s">
        <v>1067</v>
      </c>
      <c r="M126" s="25"/>
      <c r="N126" s="25"/>
      <c r="O126" s="25"/>
    </row>
    <row r="127" spans="1:15">
      <c r="A127" s="26">
        <v>384120</v>
      </c>
      <c r="B127" s="27" t="s">
        <v>663</v>
      </c>
      <c r="C127" s="28" t="s">
        <v>1068</v>
      </c>
      <c r="J127" s="46">
        <v>387068</v>
      </c>
      <c r="K127" s="47" t="s">
        <v>611</v>
      </c>
      <c r="L127" s="48" t="s">
        <v>612</v>
      </c>
      <c r="M127" s="25"/>
      <c r="N127" s="25"/>
      <c r="O127" s="25"/>
    </row>
    <row r="128" spans="1:15">
      <c r="A128" s="26">
        <v>384121</v>
      </c>
      <c r="B128" s="27" t="s">
        <v>1069</v>
      </c>
      <c r="C128" s="28" t="s">
        <v>1070</v>
      </c>
      <c r="J128" s="46">
        <v>387069</v>
      </c>
      <c r="K128" s="47" t="s">
        <v>1071</v>
      </c>
      <c r="L128" s="48" t="s">
        <v>711</v>
      </c>
      <c r="M128" s="25"/>
      <c r="N128" s="25"/>
      <c r="O128" s="25"/>
    </row>
    <row r="129" spans="1:15" ht="13.8" thickBot="1">
      <c r="A129" s="38">
        <v>384122</v>
      </c>
      <c r="B129" s="39" t="s">
        <v>1072</v>
      </c>
      <c r="C129" s="40"/>
      <c r="J129" s="46">
        <v>387070</v>
      </c>
      <c r="K129" s="47" t="s">
        <v>1073</v>
      </c>
      <c r="L129" s="48" t="s">
        <v>1074</v>
      </c>
      <c r="M129" s="25"/>
      <c r="N129" s="25"/>
      <c r="O129" s="25"/>
    </row>
    <row r="130" spans="1:15">
      <c r="J130" s="46">
        <v>387071</v>
      </c>
      <c r="K130" s="47" t="s">
        <v>1075</v>
      </c>
      <c r="L130" s="48" t="s">
        <v>1076</v>
      </c>
      <c r="M130" s="25"/>
      <c r="N130" s="25"/>
      <c r="O130" s="25"/>
    </row>
    <row r="131" spans="1:15">
      <c r="J131" s="46">
        <v>387072</v>
      </c>
      <c r="K131" s="47" t="s">
        <v>1077</v>
      </c>
      <c r="L131" s="48" t="s">
        <v>1078</v>
      </c>
      <c r="M131" s="25"/>
      <c r="N131" s="25"/>
      <c r="O131" s="25"/>
    </row>
    <row r="132" spans="1:15">
      <c r="J132" s="46">
        <v>387073</v>
      </c>
      <c r="K132" s="47" t="s">
        <v>1079</v>
      </c>
      <c r="L132" s="48" t="s">
        <v>1080</v>
      </c>
      <c r="M132" s="25"/>
      <c r="N132" s="25"/>
      <c r="O132" s="25"/>
    </row>
    <row r="133" spans="1:15">
      <c r="J133" s="46">
        <v>387074</v>
      </c>
      <c r="K133" s="47" t="s">
        <v>306</v>
      </c>
      <c r="L133" s="48" t="s">
        <v>307</v>
      </c>
      <c r="M133" s="25"/>
      <c r="N133" s="25"/>
      <c r="O133" s="25"/>
    </row>
    <row r="134" spans="1:15">
      <c r="J134" s="46">
        <v>387075</v>
      </c>
      <c r="K134" s="47" t="s">
        <v>148</v>
      </c>
      <c r="L134" s="48" t="s">
        <v>149</v>
      </c>
      <c r="M134" s="25"/>
      <c r="N134" s="25"/>
      <c r="O134" s="25"/>
    </row>
    <row r="135" spans="1:15">
      <c r="J135" s="46">
        <v>387076</v>
      </c>
      <c r="K135" s="47" t="s">
        <v>659</v>
      </c>
      <c r="L135" s="48" t="s">
        <v>660</v>
      </c>
      <c r="M135" s="25"/>
      <c r="N135" s="25"/>
      <c r="O135" s="25"/>
    </row>
    <row r="136" spans="1:15">
      <c r="J136" s="46">
        <v>387077</v>
      </c>
      <c r="K136" s="47" t="s">
        <v>446</v>
      </c>
      <c r="L136" s="48" t="s">
        <v>447</v>
      </c>
      <c r="M136" s="25"/>
      <c r="N136" s="25"/>
      <c r="O136" s="25"/>
    </row>
    <row r="137" spans="1:15">
      <c r="J137" s="46">
        <v>387501</v>
      </c>
      <c r="K137" s="47" t="s">
        <v>1081</v>
      </c>
      <c r="L137" s="48" t="s">
        <v>153</v>
      </c>
      <c r="M137" s="25"/>
      <c r="N137" s="25"/>
      <c r="O137" s="25"/>
    </row>
    <row r="138" spans="1:15">
      <c r="J138" s="32">
        <v>387502</v>
      </c>
      <c r="K138" s="30" t="s">
        <v>568</v>
      </c>
      <c r="L138" s="33" t="s">
        <v>568</v>
      </c>
    </row>
    <row r="139" spans="1:15">
      <c r="J139" s="32">
        <v>387503</v>
      </c>
      <c r="K139" s="30" t="s">
        <v>142</v>
      </c>
      <c r="L139" s="33" t="s">
        <v>143</v>
      </c>
    </row>
    <row r="140" spans="1:15">
      <c r="J140" s="32">
        <v>387504</v>
      </c>
      <c r="K140" s="30" t="s">
        <v>605</v>
      </c>
      <c r="L140" s="33" t="s">
        <v>606</v>
      </c>
    </row>
    <row r="141" spans="1:15">
      <c r="J141" s="32">
        <v>387505</v>
      </c>
      <c r="K141" s="30" t="s">
        <v>1082</v>
      </c>
      <c r="L141" s="33" t="s">
        <v>1027</v>
      </c>
    </row>
    <row r="142" spans="1:15">
      <c r="J142" s="32">
        <v>387506</v>
      </c>
      <c r="K142" s="30" t="s">
        <v>625</v>
      </c>
      <c r="L142" s="33" t="s">
        <v>626</v>
      </c>
    </row>
    <row r="143" spans="1:15">
      <c r="J143" s="32">
        <v>387507</v>
      </c>
      <c r="K143" s="30" t="s">
        <v>678</v>
      </c>
      <c r="L143" s="33" t="s">
        <v>678</v>
      </c>
    </row>
    <row r="144" spans="1:15">
      <c r="J144" s="32">
        <v>387508</v>
      </c>
      <c r="K144" s="30" t="s">
        <v>1083</v>
      </c>
      <c r="L144" s="33" t="s">
        <v>1084</v>
      </c>
    </row>
    <row r="145" spans="10:12">
      <c r="J145" s="32">
        <v>387509</v>
      </c>
      <c r="K145" s="30" t="s">
        <v>663</v>
      </c>
      <c r="L145" s="33" t="s">
        <v>1068</v>
      </c>
    </row>
    <row r="146" spans="10:12">
      <c r="J146" s="32">
        <v>387510</v>
      </c>
      <c r="K146" s="30" t="s">
        <v>1007</v>
      </c>
      <c r="L146" s="33" t="s">
        <v>1007</v>
      </c>
    </row>
    <row r="147" spans="10:12">
      <c r="J147" s="32">
        <v>387511</v>
      </c>
      <c r="K147" s="30" t="s">
        <v>479</v>
      </c>
      <c r="L147" s="33" t="s">
        <v>479</v>
      </c>
    </row>
    <row r="148" spans="10:12">
      <c r="J148" s="32">
        <v>387512</v>
      </c>
      <c r="K148" s="30" t="s">
        <v>741</v>
      </c>
      <c r="L148" s="33" t="s">
        <v>742</v>
      </c>
    </row>
    <row r="149" spans="10:12">
      <c r="J149" s="32">
        <v>387513</v>
      </c>
      <c r="K149" s="30" t="s">
        <v>749</v>
      </c>
      <c r="L149" s="33" t="s">
        <v>750</v>
      </c>
    </row>
    <row r="150" spans="10:12">
      <c r="J150" s="32">
        <v>387514</v>
      </c>
      <c r="K150" s="30" t="s">
        <v>643</v>
      </c>
      <c r="L150" s="33" t="s">
        <v>644</v>
      </c>
    </row>
    <row r="151" spans="10:12">
      <c r="J151" s="32">
        <v>387515</v>
      </c>
      <c r="K151" s="30" t="s">
        <v>615</v>
      </c>
      <c r="L151" s="33" t="s">
        <v>616</v>
      </c>
    </row>
    <row r="152" spans="10:12">
      <c r="J152" s="46">
        <v>387516</v>
      </c>
      <c r="K152" s="47" t="s">
        <v>824</v>
      </c>
      <c r="L152" s="48" t="s">
        <v>824</v>
      </c>
    </row>
    <row r="153" spans="10:12" ht="13.8" thickBot="1">
      <c r="J153" s="52">
        <v>387517</v>
      </c>
      <c r="K153" s="42" t="s">
        <v>1085</v>
      </c>
      <c r="L153" s="53" t="s">
        <v>1086</v>
      </c>
    </row>
  </sheetData>
  <mergeCells count="5">
    <mergeCell ref="A1:C1"/>
    <mergeCell ref="D1:F1"/>
    <mergeCell ref="G1:I1"/>
    <mergeCell ref="J1:L1"/>
    <mergeCell ref="M1:O1"/>
  </mergeCells>
  <phoneticPr fontId="1"/>
  <pageMargins left="0.39370078740157483" right="0" top="0.39370078740157483" bottom="0.19685039370078741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BC2-6A17-4D5A-80EA-09F700423C13}">
  <sheetPr>
    <tabColor theme="0"/>
  </sheetPr>
  <dimension ref="A1:Q28"/>
  <sheetViews>
    <sheetView tabSelected="1" view="pageBreakPreview" zoomScale="85" zoomScaleNormal="85" zoomScaleSheetLayoutView="85" workbookViewId="0">
      <selection activeCell="I6" sqref="I6:J6"/>
    </sheetView>
  </sheetViews>
  <sheetFormatPr defaultColWidth="9" defaultRowHeight="14.4"/>
  <cols>
    <col min="1" max="1" width="1.09765625" customWidth="1"/>
    <col min="2" max="2" width="3.3984375" customWidth="1"/>
    <col min="3" max="3" width="5" customWidth="1"/>
    <col min="4" max="4" width="10" bestFit="1" customWidth="1"/>
    <col min="5" max="5" width="45.5" style="5" customWidth="1"/>
    <col min="6" max="6" width="5.09765625" customWidth="1"/>
    <col min="7" max="7" width="3.09765625" bestFit="1" customWidth="1"/>
    <col min="8" max="8" width="11.5" bestFit="1" customWidth="1"/>
    <col min="11" max="11" width="7.3984375" bestFit="1" customWidth="1"/>
    <col min="12" max="13" width="7.8984375" customWidth="1"/>
    <col min="14" max="14" width="3.3984375" bestFit="1" customWidth="1"/>
    <col min="15" max="15" width="0.8984375" customWidth="1"/>
    <col min="23" max="23" width="0" hidden="1" customWidth="1"/>
  </cols>
  <sheetData>
    <row r="1" spans="1:17" ht="24" customHeight="1">
      <c r="A1" s="89"/>
      <c r="B1" s="89"/>
      <c r="C1" s="160" t="s">
        <v>1127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89"/>
    </row>
    <row r="2" spans="1:17" ht="17.25" customHeight="1">
      <c r="A2" s="89"/>
      <c r="B2" s="89"/>
      <c r="C2" s="170" t="s">
        <v>1125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89"/>
    </row>
    <row r="3" spans="1:17" ht="21.75" customHeight="1" thickBot="1">
      <c r="A3" s="89"/>
      <c r="B3" s="89"/>
      <c r="C3" s="154" t="s">
        <v>0</v>
      </c>
      <c r="D3" s="154"/>
      <c r="E3" s="124" t="str">
        <f>【HP掲載時は非表示】競技会情報!B2</f>
        <v>愛媛県中南予地区中学記録会</v>
      </c>
      <c r="F3" s="89"/>
      <c r="G3" s="161" t="s">
        <v>1124</v>
      </c>
      <c r="H3" s="161"/>
      <c r="I3" s="161"/>
      <c r="J3" s="161"/>
      <c r="K3" s="161"/>
      <c r="L3" s="161"/>
      <c r="M3" s="161"/>
      <c r="N3" s="161"/>
      <c r="O3" s="89"/>
    </row>
    <row r="4" spans="1:17" ht="21.75" customHeight="1" thickTop="1" thickBot="1">
      <c r="A4" s="89"/>
      <c r="B4" s="89"/>
      <c r="C4" s="154" t="s">
        <v>3</v>
      </c>
      <c r="D4" s="155"/>
      <c r="E4" s="125"/>
      <c r="F4" s="89"/>
      <c r="G4" s="94"/>
      <c r="H4" s="94"/>
      <c r="I4" s="172" t="s">
        <v>48</v>
      </c>
      <c r="J4" s="172"/>
      <c r="K4" s="172"/>
      <c r="L4" s="172" t="s">
        <v>56</v>
      </c>
      <c r="M4" s="172"/>
      <c r="N4" s="172"/>
      <c r="O4" s="89"/>
    </row>
    <row r="5" spans="1:17" ht="21.75" customHeight="1" thickTop="1" thickBot="1">
      <c r="A5" s="89"/>
      <c r="B5" s="89"/>
      <c r="C5" s="156" t="s">
        <v>7</v>
      </c>
      <c r="D5" s="157"/>
      <c r="E5" s="126"/>
      <c r="F5" s="89"/>
      <c r="G5" s="173" t="s">
        <v>1087</v>
      </c>
      <c r="H5" s="95" t="s">
        <v>41</v>
      </c>
      <c r="I5" s="176">
        <f>COUNTA(⑵一覧表男子!K5:K104)+COUNTA(⑵一覧表男子!N5:N104)+COUNTA(⑵一覧表男子!Q5:Q104)</f>
        <v>0</v>
      </c>
      <c r="J5" s="176"/>
      <c r="K5" s="177"/>
      <c r="L5" s="177">
        <f>(⑵一覧表男子!Z3*【HP掲載時は非表示】競技会情報!K7)+(⑵一覧表男子!AA3*【HP掲載時は非表示】競技会情報!K6)+(⑵一覧表男子!AB3*【HP掲載時は非表示】競技会情報!K5)+(⑵一覧表男子!AC3*【HP掲載時は非表示】競技会情報!K4)+(⑵一覧表男子!AD3*【HP掲載時は非表示】競技会情報!K4)</f>
        <v>0</v>
      </c>
      <c r="M5" s="178"/>
      <c r="N5" s="96" t="s">
        <v>50</v>
      </c>
      <c r="O5" s="89"/>
    </row>
    <row r="6" spans="1:17" ht="21.75" customHeight="1" thickTop="1" thickBot="1">
      <c r="A6" s="89"/>
      <c r="B6" s="89"/>
      <c r="C6" s="158" t="s">
        <v>4</v>
      </c>
      <c r="D6" s="97" t="s">
        <v>47</v>
      </c>
      <c r="E6" s="127"/>
      <c r="F6" s="89"/>
      <c r="G6" s="174"/>
      <c r="H6" s="98" t="s">
        <v>42</v>
      </c>
      <c r="I6" s="168"/>
      <c r="J6" s="169"/>
      <c r="K6" s="99" t="s">
        <v>1091</v>
      </c>
      <c r="L6" s="162">
        <f>I6*【HP掲載時は非表示】競技会情報!K3</f>
        <v>0</v>
      </c>
      <c r="M6" s="163"/>
      <c r="N6" s="100" t="s">
        <v>50</v>
      </c>
      <c r="O6" s="89"/>
    </row>
    <row r="7" spans="1:17" ht="21.75" customHeight="1" thickTop="1" thickBot="1">
      <c r="A7" s="89"/>
      <c r="B7" s="89"/>
      <c r="C7" s="158"/>
      <c r="D7" s="97" t="s">
        <v>53</v>
      </c>
      <c r="E7" s="128"/>
      <c r="F7" s="89"/>
      <c r="G7" s="174"/>
      <c r="H7" s="98" t="s">
        <v>43</v>
      </c>
      <c r="I7" s="168"/>
      <c r="J7" s="169"/>
      <c r="K7" s="101" t="s">
        <v>49</v>
      </c>
      <c r="L7" s="162">
        <f>I7*【HP掲載時は非表示】競技会情報!K8</f>
        <v>0</v>
      </c>
      <c r="M7" s="163"/>
      <c r="N7" s="100" t="s">
        <v>50</v>
      </c>
      <c r="O7" s="89"/>
    </row>
    <row r="8" spans="1:17" ht="21.75" customHeight="1" thickTop="1" thickBot="1">
      <c r="A8" s="89"/>
      <c r="B8" s="89"/>
      <c r="C8" s="158"/>
      <c r="D8" s="97" t="s">
        <v>5</v>
      </c>
      <c r="E8" s="127"/>
      <c r="F8" s="89"/>
      <c r="G8" s="175"/>
      <c r="H8" s="102"/>
      <c r="I8" s="164" t="s">
        <v>44</v>
      </c>
      <c r="J8" s="164"/>
      <c r="K8" s="165"/>
      <c r="L8" s="166">
        <f>SUM(L5:M7)</f>
        <v>0</v>
      </c>
      <c r="M8" s="167"/>
      <c r="N8" s="103" t="s">
        <v>50</v>
      </c>
      <c r="O8" s="104"/>
    </row>
    <row r="9" spans="1:17" ht="21.75" customHeight="1" thickTop="1" thickBot="1">
      <c r="A9" s="89"/>
      <c r="B9" s="89"/>
      <c r="C9" s="158" t="s">
        <v>1130</v>
      </c>
      <c r="D9" s="97" t="s">
        <v>1132</v>
      </c>
      <c r="E9" s="128"/>
      <c r="F9" s="89"/>
      <c r="G9" s="187" t="s">
        <v>1088</v>
      </c>
      <c r="H9" s="95" t="s">
        <v>41</v>
      </c>
      <c r="I9" s="176">
        <f>COUNTA(⑶一覧表女子!K5:K104)+COUNTA(⑶一覧表女子!N5:N104)+COUNTA(⑶一覧表女子!Q5:Q104)</f>
        <v>0</v>
      </c>
      <c r="J9" s="176"/>
      <c r="K9" s="177"/>
      <c r="L9" s="177">
        <f>(⑶一覧表女子!Z3*【HP掲載時は非表示】競技会情報!K7)+(⑶一覧表女子!AA3*【HP掲載時は非表示】競技会情報!K6)+(⑶一覧表女子!AB3*【HP掲載時は非表示】競技会情報!K5)+(⑶一覧表女子!AC3*【HP掲載時は非表示】競技会情報!K4)+(⑶一覧表女子!AD3*【HP掲載時は非表示】競技会情報!K4)</f>
        <v>0</v>
      </c>
      <c r="M9" s="178"/>
      <c r="N9" s="96" t="s">
        <v>50</v>
      </c>
      <c r="O9" s="89"/>
    </row>
    <row r="10" spans="1:17" ht="21.75" customHeight="1" thickTop="1" thickBot="1">
      <c r="A10" s="89"/>
      <c r="B10" s="89"/>
      <c r="C10" s="158"/>
      <c r="D10" s="97" t="s">
        <v>1133</v>
      </c>
      <c r="E10" s="127"/>
      <c r="F10" s="89"/>
      <c r="G10" s="188"/>
      <c r="H10" s="98" t="s">
        <v>42</v>
      </c>
      <c r="I10" s="168"/>
      <c r="J10" s="169"/>
      <c r="K10" s="99" t="s">
        <v>1091</v>
      </c>
      <c r="L10" s="162">
        <f>I10*【HP掲載時は非表示】競技会情報!K3</f>
        <v>0</v>
      </c>
      <c r="M10" s="163"/>
      <c r="N10" s="100" t="s">
        <v>50</v>
      </c>
      <c r="O10" s="89"/>
    </row>
    <row r="11" spans="1:17" ht="21.75" customHeight="1" thickTop="1" thickBot="1">
      <c r="A11" s="89"/>
      <c r="B11" s="89"/>
      <c r="C11" s="184" t="s">
        <v>1131</v>
      </c>
      <c r="D11" s="184"/>
      <c r="E11" s="184"/>
      <c r="F11" s="89"/>
      <c r="G11" s="188"/>
      <c r="H11" s="98" t="s">
        <v>43</v>
      </c>
      <c r="I11" s="168"/>
      <c r="J11" s="169"/>
      <c r="K11" s="101" t="s">
        <v>49</v>
      </c>
      <c r="L11" s="162">
        <f>I11*【HP掲載時は非表示】競技会情報!K8</f>
        <v>0</v>
      </c>
      <c r="M11" s="163"/>
      <c r="N11" s="100" t="s">
        <v>50</v>
      </c>
      <c r="O11" s="89"/>
    </row>
    <row r="12" spans="1:17" ht="21.75" customHeight="1" thickTop="1" thickBot="1">
      <c r="A12" s="89"/>
      <c r="B12" s="89"/>
      <c r="C12" s="89"/>
      <c r="D12" s="89"/>
      <c r="E12" s="105"/>
      <c r="F12" s="89"/>
      <c r="G12" s="189"/>
      <c r="H12" s="102"/>
      <c r="I12" s="164" t="s">
        <v>44</v>
      </c>
      <c r="J12" s="164"/>
      <c r="K12" s="165"/>
      <c r="L12" s="166">
        <f>SUM(L9:M11)</f>
        <v>0</v>
      </c>
      <c r="M12" s="167"/>
      <c r="N12" s="103" t="s">
        <v>50</v>
      </c>
      <c r="O12" s="89"/>
    </row>
    <row r="13" spans="1:17" ht="21.75" customHeight="1" thickTop="1" thickBot="1">
      <c r="A13" s="89"/>
      <c r="B13" s="186" t="s">
        <v>1126</v>
      </c>
      <c r="C13" s="186"/>
      <c r="D13" s="186"/>
      <c r="E13" s="186"/>
      <c r="F13" s="106"/>
      <c r="G13" s="89"/>
      <c r="H13" s="89"/>
      <c r="I13" s="181" t="s">
        <v>1119</v>
      </c>
      <c r="J13" s="182"/>
      <c r="K13" s="183"/>
      <c r="L13" s="179">
        <f>L8+L12</f>
        <v>0</v>
      </c>
      <c r="M13" s="180"/>
      <c r="N13" s="107" t="s">
        <v>50</v>
      </c>
      <c r="O13" s="89"/>
    </row>
    <row r="14" spans="1:17" ht="21.75" customHeight="1" thickTop="1" thickBot="1">
      <c r="A14" s="89"/>
      <c r="B14" s="185" t="s">
        <v>1129</v>
      </c>
      <c r="C14" s="185"/>
      <c r="D14" s="185"/>
      <c r="E14" s="185"/>
      <c r="F14" s="108"/>
      <c r="G14" s="89"/>
      <c r="H14" s="89"/>
      <c r="I14" s="89"/>
      <c r="J14" s="89"/>
      <c r="K14" s="89"/>
      <c r="L14" s="89"/>
      <c r="M14" s="89"/>
      <c r="N14" s="89"/>
      <c r="O14" s="89"/>
    </row>
    <row r="15" spans="1:17" ht="21.75" customHeight="1" thickTop="1">
      <c r="A15" s="89"/>
      <c r="B15" s="159" t="s">
        <v>1128</v>
      </c>
      <c r="C15" s="151" t="s">
        <v>47</v>
      </c>
      <c r="D15" s="152"/>
      <c r="E15" s="90"/>
      <c r="F15" s="89"/>
      <c r="G15" s="89"/>
      <c r="H15" s="89"/>
      <c r="I15" s="89"/>
      <c r="J15" s="89"/>
      <c r="K15" s="89"/>
      <c r="L15" s="89"/>
      <c r="M15" s="89"/>
      <c r="N15" s="89"/>
      <c r="O15" s="89"/>
      <c r="Q15" t="s">
        <v>51</v>
      </c>
    </row>
    <row r="16" spans="1:17" ht="21.75" customHeight="1">
      <c r="A16" s="89"/>
      <c r="B16" s="149"/>
      <c r="C16" s="151" t="s">
        <v>45</v>
      </c>
      <c r="D16" s="152"/>
      <c r="E16" s="91"/>
      <c r="F16" s="89"/>
      <c r="G16" s="89"/>
      <c r="H16" s="89"/>
      <c r="I16" s="89"/>
      <c r="J16" s="89"/>
      <c r="K16" s="89"/>
      <c r="L16" s="89"/>
      <c r="M16" s="89"/>
      <c r="N16" s="89"/>
      <c r="O16" s="89"/>
      <c r="Q16" t="s">
        <v>52</v>
      </c>
    </row>
    <row r="17" spans="1:15" ht="21.75" customHeight="1">
      <c r="A17" s="89"/>
      <c r="B17" s="149"/>
      <c r="C17" s="153" t="s">
        <v>46</v>
      </c>
      <c r="D17" s="109" t="s">
        <v>53</v>
      </c>
      <c r="E17" s="91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.75" customHeight="1" thickBot="1">
      <c r="A18" s="89"/>
      <c r="B18" s="150"/>
      <c r="C18" s="153"/>
      <c r="D18" s="109" t="s">
        <v>5</v>
      </c>
      <c r="E18" s="92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.75" customHeight="1" thickTop="1">
      <c r="A19" s="89"/>
      <c r="B19" s="148" t="s">
        <v>1089</v>
      </c>
      <c r="C19" s="151" t="s">
        <v>47</v>
      </c>
      <c r="D19" s="152"/>
      <c r="E19" s="90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.75" customHeight="1">
      <c r="A20" s="89"/>
      <c r="B20" s="149"/>
      <c r="C20" s="151" t="s">
        <v>45</v>
      </c>
      <c r="D20" s="152"/>
      <c r="E20" s="91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.75" customHeight="1">
      <c r="A21" s="89"/>
      <c r="B21" s="149"/>
      <c r="C21" s="153" t="s">
        <v>46</v>
      </c>
      <c r="D21" s="109" t="s">
        <v>53</v>
      </c>
      <c r="E21" s="91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.75" customHeight="1" thickBot="1">
      <c r="A22" s="89"/>
      <c r="B22" s="150"/>
      <c r="C22" s="153"/>
      <c r="D22" s="109" t="s">
        <v>5</v>
      </c>
      <c r="E22" s="92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21.75" customHeight="1" thickTop="1">
      <c r="A23" s="89"/>
      <c r="B23" s="148" t="s">
        <v>1090</v>
      </c>
      <c r="C23" s="151" t="s">
        <v>47</v>
      </c>
      <c r="D23" s="152"/>
      <c r="E23" s="90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21.75" customHeight="1">
      <c r="A24" s="89"/>
      <c r="B24" s="149"/>
      <c r="C24" s="151" t="s">
        <v>45</v>
      </c>
      <c r="D24" s="152"/>
      <c r="E24" s="91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21.75" customHeight="1">
      <c r="A25" s="89"/>
      <c r="B25" s="149"/>
      <c r="C25" s="153" t="s">
        <v>46</v>
      </c>
      <c r="D25" s="109" t="s">
        <v>53</v>
      </c>
      <c r="E25" s="91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ht="21.75" customHeight="1" thickBot="1">
      <c r="A26" s="89"/>
      <c r="B26" s="150"/>
      <c r="C26" s="153"/>
      <c r="D26" s="109" t="s">
        <v>5</v>
      </c>
      <c r="E26" s="92"/>
      <c r="F26" s="89"/>
      <c r="G26" s="110"/>
      <c r="H26" s="89"/>
      <c r="I26" s="89"/>
      <c r="J26" s="89"/>
      <c r="K26" s="89"/>
      <c r="L26" s="89"/>
      <c r="M26" s="89"/>
      <c r="N26" s="89"/>
      <c r="O26" s="89"/>
    </row>
    <row r="27" spans="1:15" ht="21.75" customHeight="1" thickTop="1">
      <c r="A27" s="89"/>
      <c r="B27" s="89"/>
      <c r="C27" s="89"/>
      <c r="D27" s="89"/>
      <c r="E27" s="89"/>
      <c r="F27" s="89"/>
      <c r="G27" s="93"/>
      <c r="H27" s="89"/>
      <c r="I27" s="89"/>
      <c r="J27" s="89"/>
      <c r="K27" s="89"/>
      <c r="L27" s="89"/>
      <c r="M27" s="89"/>
      <c r="N27" s="89"/>
      <c r="O27" s="89"/>
    </row>
    <row r="28" spans="1:15" ht="6" customHeight="1">
      <c r="I28" s="89"/>
      <c r="J28" s="89"/>
      <c r="K28" s="89"/>
      <c r="L28" s="89"/>
      <c r="M28" s="89"/>
      <c r="N28" s="89"/>
      <c r="O28" s="89"/>
    </row>
  </sheetData>
  <sheetProtection sheet="1" selectLockedCells="1"/>
  <mergeCells count="45">
    <mergeCell ref="L13:M13"/>
    <mergeCell ref="I13:K13"/>
    <mergeCell ref="C9:C10"/>
    <mergeCell ref="C11:E11"/>
    <mergeCell ref="B14:E14"/>
    <mergeCell ref="B13:E13"/>
    <mergeCell ref="G9:G12"/>
    <mergeCell ref="I9:K9"/>
    <mergeCell ref="L9:M9"/>
    <mergeCell ref="I10:J10"/>
    <mergeCell ref="L10:M10"/>
    <mergeCell ref="I11:J11"/>
    <mergeCell ref="L11:M11"/>
    <mergeCell ref="I12:K12"/>
    <mergeCell ref="L12:M12"/>
    <mergeCell ref="C1:N1"/>
    <mergeCell ref="G3:N3"/>
    <mergeCell ref="L6:M6"/>
    <mergeCell ref="L7:M7"/>
    <mergeCell ref="I8:K8"/>
    <mergeCell ref="L8:M8"/>
    <mergeCell ref="I6:J6"/>
    <mergeCell ref="I7:J7"/>
    <mergeCell ref="C2:N2"/>
    <mergeCell ref="I4:K4"/>
    <mergeCell ref="L4:N4"/>
    <mergeCell ref="G5:G8"/>
    <mergeCell ref="I5:K5"/>
    <mergeCell ref="L5:M5"/>
    <mergeCell ref="C3:D3"/>
    <mergeCell ref="B23:B26"/>
    <mergeCell ref="C23:D23"/>
    <mergeCell ref="C24:D24"/>
    <mergeCell ref="C25:C26"/>
    <mergeCell ref="C4:D4"/>
    <mergeCell ref="C5:D5"/>
    <mergeCell ref="C6:C8"/>
    <mergeCell ref="B15:B18"/>
    <mergeCell ref="C15:D15"/>
    <mergeCell ref="C16:D16"/>
    <mergeCell ref="C17:C18"/>
    <mergeCell ref="B19:B22"/>
    <mergeCell ref="C19:D19"/>
    <mergeCell ref="C20:D20"/>
    <mergeCell ref="C21:C22"/>
  </mergeCells>
  <phoneticPr fontId="1"/>
  <conditionalFormatting sqref="E3">
    <cfRule type="containsBlanks" dxfId="3" priority="8">
      <formula>LEN(TRIM(E3))=0</formula>
    </cfRule>
  </conditionalFormatting>
  <conditionalFormatting sqref="E4:E10 I6:J7 I10:J11 E15:E26">
    <cfRule type="containsBlanks" dxfId="2" priority="1">
      <formula>LEN(TRIM(E4))=0</formula>
    </cfRule>
  </conditionalFormatting>
  <conditionalFormatting sqref="K6">
    <cfRule type="containsBlanks" dxfId="1" priority="7">
      <formula>LEN(TRIM(K6))=0</formula>
    </cfRule>
  </conditionalFormatting>
  <conditionalFormatting sqref="K10">
    <cfRule type="containsBlanks" dxfId="0" priority="6">
      <formula>LEN(TRIM(K10))=0</formula>
    </cfRule>
  </conditionalFormatting>
  <dataValidations count="2">
    <dataValidation imeMode="off" allowBlank="1" showInputMessage="1" showErrorMessage="1" sqref="E7:E10 E4" xr:uid="{78F7B0F1-2DE6-469A-A16C-82F9963A8BA4}"/>
    <dataValidation type="list" allowBlank="1" showInputMessage="1" showErrorMessage="1" sqref="E16 E24 E20" xr:uid="{FBE36EBE-EDE7-4328-8E84-802CE17F2574}">
      <formula1>$Q$15:$Q$16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EA5E-D7F7-4BFB-AEED-338A8A1E18BA}">
  <sheetPr>
    <tabColor rgb="FF0000FF"/>
  </sheetPr>
  <dimension ref="B1:AG194"/>
  <sheetViews>
    <sheetView view="pageBreakPreview" zoomScale="70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C12" sqref="C12"/>
    </sheetView>
  </sheetViews>
  <sheetFormatPr defaultColWidth="8.69921875" defaultRowHeight="14.4" outlineLevelCol="1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customWidth="1"/>
    <col min="15" max="15" width="11.5" style="8" customWidth="1"/>
    <col min="16" max="16" width="10.19921875" style="8" bestFit="1" customWidth="1"/>
    <col min="17" max="17" width="13.8984375" style="4" customWidth="1"/>
    <col min="18" max="18" width="11.5" style="8" customWidth="1"/>
    <col min="19" max="19" width="10.19921875" style="8" bestFit="1" customWidth="1"/>
    <col min="20" max="20" width="9.19921875" style="4" bestFit="1" customWidth="1"/>
    <col min="21" max="21" width="11.5" style="8" customWidth="1"/>
    <col min="22" max="22" width="9.19921875" style="4" bestFit="1" customWidth="1"/>
    <col min="23" max="23" width="11.5" style="8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31.95" customHeight="1">
      <c r="B1" s="190" t="str">
        <f>【HP掲載時は非表示】競技会情報!B2&amp;" 申込者一覧表　【男子】"</f>
        <v>愛媛県中南予地区中学記録会 申込者一覧表　【男子】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4"/>
      <c r="Y1" s="4"/>
      <c r="Z1" s="5"/>
      <c r="AA1" s="5"/>
      <c r="AB1" s="5"/>
      <c r="AC1" s="5"/>
      <c r="AD1" s="5"/>
    </row>
    <row r="2" spans="2:32" ht="15" thickBot="1">
      <c r="D2" s="6" t="s">
        <v>9</v>
      </c>
      <c r="E2" s="6"/>
      <c r="F2" s="6" t="s">
        <v>10</v>
      </c>
      <c r="G2" s="6"/>
      <c r="H2" s="6" t="s">
        <v>10</v>
      </c>
      <c r="I2" s="6" t="s">
        <v>59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23</v>
      </c>
      <c r="U2" s="9" t="s">
        <v>10</v>
      </c>
      <c r="V2" s="6" t="s">
        <v>23</v>
      </c>
      <c r="W2" s="9" t="s">
        <v>10</v>
      </c>
      <c r="X2" s="9"/>
      <c r="AF2" s="5" t="s">
        <v>1134</v>
      </c>
    </row>
    <row r="3" spans="2:32" ht="21.6" customHeight="1" thickBot="1">
      <c r="B3" s="10"/>
      <c r="C3" s="11" t="s">
        <v>7</v>
      </c>
      <c r="D3" s="11" t="s">
        <v>8</v>
      </c>
      <c r="E3" s="11" t="s">
        <v>1092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1" t="s">
        <v>18</v>
      </c>
      <c r="N3" s="11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141" t="s">
        <v>17</v>
      </c>
      <c r="V3" s="11" t="s">
        <v>1122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33</v>
      </c>
    </row>
    <row r="4" spans="2:32" ht="18.75" customHeight="1">
      <c r="B4" s="86" t="s">
        <v>25</v>
      </c>
      <c r="C4" s="87" t="s">
        <v>29</v>
      </c>
      <c r="D4" s="87">
        <v>380000</v>
      </c>
      <c r="E4" s="87" t="s">
        <v>1093</v>
      </c>
      <c r="F4" s="87" t="s">
        <v>24</v>
      </c>
      <c r="G4" s="87" t="s">
        <v>26</v>
      </c>
      <c r="H4" s="87" t="s">
        <v>27</v>
      </c>
      <c r="I4" s="87" t="s">
        <v>33</v>
      </c>
      <c r="J4" s="87">
        <v>3</v>
      </c>
      <c r="K4" s="87" t="s">
        <v>30</v>
      </c>
      <c r="L4" s="88" t="s">
        <v>31</v>
      </c>
      <c r="M4" s="88" t="s">
        <v>32</v>
      </c>
      <c r="N4" s="87" t="s">
        <v>34</v>
      </c>
      <c r="O4" s="88" t="s">
        <v>35</v>
      </c>
      <c r="P4" s="88" t="s">
        <v>36</v>
      </c>
      <c r="Q4" s="87" t="s">
        <v>37</v>
      </c>
      <c r="R4" s="88" t="s">
        <v>38</v>
      </c>
      <c r="S4" s="88" t="s">
        <v>39</v>
      </c>
      <c r="T4" s="87" t="s">
        <v>22</v>
      </c>
      <c r="U4" s="88" t="s">
        <v>40</v>
      </c>
      <c r="V4" s="87" t="s">
        <v>22</v>
      </c>
      <c r="W4" s="88" t="s">
        <v>1123</v>
      </c>
      <c r="X4" s="54"/>
      <c r="Z4" s="7" t="s">
        <v>1134</v>
      </c>
      <c r="AA4" s="7" t="s">
        <v>33</v>
      </c>
      <c r="AB4" s="7" t="s">
        <v>57</v>
      </c>
      <c r="AC4" s="7" t="s">
        <v>60</v>
      </c>
      <c r="AD4" s="7" t="s">
        <v>58</v>
      </c>
      <c r="AF4" s="5" t="s">
        <v>57</v>
      </c>
    </row>
    <row r="5" spans="2:32" ht="24" customHeight="1">
      <c r="B5" s="111">
        <v>1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 t="str">
        <f>IF(K5="","",VLOOKUP(K5,【HP掲載時は非表示】競技会情報!$D$3:$E$42,2,FALSE))</f>
        <v/>
      </c>
      <c r="N5" s="84"/>
      <c r="O5" s="85"/>
      <c r="P5" s="7" t="str">
        <f>IF(N5="","",VLOOKUP(N5,【HP掲載時は非表示】競技会情報!$D$3:$E$42,2,FALSE))</f>
        <v/>
      </c>
      <c r="Q5" s="84"/>
      <c r="R5" s="85"/>
      <c r="S5" s="7" t="str">
        <f>IF(Q5="","",VLOOKUP(Q5,【HP掲載時は非表示】競技会情報!$D$3:$E$42,2,FALSE))</f>
        <v/>
      </c>
      <c r="T5" s="84"/>
      <c r="U5" s="85"/>
      <c r="V5" s="84"/>
      <c r="W5" s="85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60</v>
      </c>
    </row>
    <row r="6" spans="2:32" ht="24" customHeight="1">
      <c r="B6" s="111">
        <v>2</v>
      </c>
      <c r="C6" s="84"/>
      <c r="D6" s="84"/>
      <c r="E6" s="84"/>
      <c r="F6" s="84"/>
      <c r="G6" s="84"/>
      <c r="H6" s="84"/>
      <c r="I6" s="84"/>
      <c r="J6" s="84"/>
      <c r="K6" s="84"/>
      <c r="L6" s="85"/>
      <c r="M6" s="7" t="str">
        <f>IF(K6="","",VLOOKUP(K6,【HP掲載時は非表示】競技会情報!$D$3:$E$42,2,FALSE))</f>
        <v/>
      </c>
      <c r="N6" s="84"/>
      <c r="O6" s="85"/>
      <c r="P6" s="7" t="str">
        <f>IF(N6="","",VLOOKUP(N6,【HP掲載時は非表示】競技会情報!$D$3:$E$42,2,FALSE))</f>
        <v/>
      </c>
      <c r="Q6" s="84"/>
      <c r="R6" s="85"/>
      <c r="S6" s="7" t="str">
        <f>IF(Q6="","",VLOOKUP(Q6,【HP掲載時は非表示】競技会情報!$D$3:$E$42,2,FALSE))</f>
        <v/>
      </c>
      <c r="T6" s="84"/>
      <c r="U6" s="85"/>
      <c r="V6" s="84"/>
      <c r="W6" s="85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58</v>
      </c>
    </row>
    <row r="7" spans="2:32" ht="24" customHeight="1">
      <c r="B7" s="111">
        <v>3</v>
      </c>
      <c r="C7" s="84"/>
      <c r="D7" s="84"/>
      <c r="E7" s="84"/>
      <c r="F7" s="84"/>
      <c r="G7" s="84"/>
      <c r="H7" s="84"/>
      <c r="I7" s="84"/>
      <c r="J7" s="84"/>
      <c r="K7" s="84"/>
      <c r="L7" s="85"/>
      <c r="M7" s="7" t="str">
        <f>IF(K7="","",VLOOKUP(K7,【HP掲載時は非表示】競技会情報!$D$3:$E$42,2,FALSE))</f>
        <v/>
      </c>
      <c r="N7" s="84"/>
      <c r="O7" s="85"/>
      <c r="P7" s="7" t="str">
        <f>IF(N7="","",VLOOKUP(N7,【HP掲載時は非表示】競技会情報!$D$3:$E$42,2,FALSE))</f>
        <v/>
      </c>
      <c r="Q7" s="84"/>
      <c r="R7" s="85"/>
      <c r="S7" s="7" t="str">
        <f>IF(Q7="","",VLOOKUP(Q7,【HP掲載時は非表示】競技会情報!$D$3:$E$42,2,FALSE))</f>
        <v/>
      </c>
      <c r="T7" s="84"/>
      <c r="U7" s="85"/>
      <c r="V7" s="84"/>
      <c r="W7" s="85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22</v>
      </c>
    </row>
    <row r="8" spans="2:32" ht="24" customHeight="1">
      <c r="B8" s="111">
        <v>4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7" t="str">
        <f>IF(K8="","",VLOOKUP(K8,【HP掲載時は非表示】競技会情報!$D$3:$E$42,2,FALSE))</f>
        <v/>
      </c>
      <c r="N8" s="84"/>
      <c r="O8" s="85"/>
      <c r="P8" s="7" t="str">
        <f>IF(N8="","",VLOOKUP(N8,【HP掲載時は非表示】競技会情報!$D$3:$E$42,2,FALSE))</f>
        <v/>
      </c>
      <c r="Q8" s="84"/>
      <c r="R8" s="85"/>
      <c r="S8" s="7" t="str">
        <f>IF(Q8="","",VLOOKUP(Q8,【HP掲載時は非表示】競技会情報!$D$3:$E$42,2,FALSE))</f>
        <v/>
      </c>
      <c r="T8" s="84"/>
      <c r="U8" s="85"/>
      <c r="V8" s="84"/>
      <c r="W8" s="85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</row>
    <row r="9" spans="2:32" ht="24" customHeight="1">
      <c r="B9" s="111">
        <v>5</v>
      </c>
      <c r="C9" s="84"/>
      <c r="D9" s="84"/>
      <c r="E9" s="84"/>
      <c r="F9" s="84"/>
      <c r="G9" s="84"/>
      <c r="H9" s="84"/>
      <c r="I9" s="84"/>
      <c r="J9" s="84"/>
      <c r="K9" s="84"/>
      <c r="L9" s="85"/>
      <c r="M9" s="7" t="str">
        <f>IF(K9="","",VLOOKUP(K9,【HP掲載時は非表示】競技会情報!$D$3:$E$42,2,FALSE))</f>
        <v/>
      </c>
      <c r="N9" s="84"/>
      <c r="O9" s="85"/>
      <c r="P9" s="7" t="str">
        <f>IF(N9="","",VLOOKUP(N9,【HP掲載時は非表示】競技会情報!$D$3:$E$42,2,FALSE))</f>
        <v/>
      </c>
      <c r="Q9" s="84"/>
      <c r="R9" s="85"/>
      <c r="S9" s="7" t="str">
        <f>IF(Q9="","",VLOOKUP(Q9,【HP掲載時は非表示】競技会情報!$D$3:$E$42,2,FALSE))</f>
        <v/>
      </c>
      <c r="T9" s="84"/>
      <c r="U9" s="85"/>
      <c r="V9" s="84"/>
      <c r="W9" s="85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</row>
    <row r="10" spans="2:32" ht="24" customHeight="1">
      <c r="B10" s="111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" t="str">
        <f>IF(K10="","",VLOOKUP(K10,【HP掲載時は非表示】競技会情報!$D$3:$E$42,2,FALSE))</f>
        <v/>
      </c>
      <c r="N10" s="84"/>
      <c r="O10" s="85"/>
      <c r="P10" s="7" t="str">
        <f>IF(N10="","",VLOOKUP(N10,【HP掲載時は非表示】競技会情報!$D$3:$E$42,2,FALSE))</f>
        <v/>
      </c>
      <c r="Q10" s="84"/>
      <c r="R10" s="85"/>
      <c r="S10" s="7" t="str">
        <f>IF(Q10="","",VLOOKUP(Q10,【HP掲載時は非表示】競技会情報!$D$3:$E$42,2,FALSE))</f>
        <v/>
      </c>
      <c r="T10" s="84"/>
      <c r="U10" s="85"/>
      <c r="V10" s="84"/>
      <c r="W10" s="85"/>
      <c r="Z10" s="7" t="str">
        <f t="shared" si="0"/>
        <v/>
      </c>
      <c r="AA10" s="7" t="str">
        <f t="shared" si="1"/>
        <v/>
      </c>
      <c r="AB10" s="7" t="str">
        <f t="shared" si="2"/>
        <v/>
      </c>
      <c r="AC10" s="7" t="str">
        <f t="shared" si="3"/>
        <v/>
      </c>
      <c r="AD10" s="7" t="str">
        <f t="shared" si="4"/>
        <v/>
      </c>
    </row>
    <row r="11" spans="2:32" ht="24" customHeight="1">
      <c r="B11" s="111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7" t="str">
        <f>IF(K11="","",VLOOKUP(K11,【HP掲載時は非表示】競技会情報!$D$3:$E$42,2,FALSE))</f>
        <v/>
      </c>
      <c r="N11" s="84"/>
      <c r="O11" s="85"/>
      <c r="P11" s="7" t="str">
        <f>IF(N11="","",VLOOKUP(N11,【HP掲載時は非表示】競技会情報!$D$3:$E$42,2,FALSE))</f>
        <v/>
      </c>
      <c r="Q11" s="84"/>
      <c r="R11" s="85"/>
      <c r="S11" s="7" t="str">
        <f>IF(Q11="","",VLOOKUP(Q11,【HP掲載時は非表示】競技会情報!$D$3:$E$42,2,FALSE))</f>
        <v/>
      </c>
      <c r="T11" s="84"/>
      <c r="U11" s="85"/>
      <c r="V11" s="84"/>
      <c r="W11" s="85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</row>
    <row r="12" spans="2:32" ht="24" customHeight="1">
      <c r="B12" s="111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7" t="str">
        <f>IF(K12="","",VLOOKUP(K12,【HP掲載時は非表示】競技会情報!$D$3:$E$42,2,FALSE))</f>
        <v/>
      </c>
      <c r="N12" s="84"/>
      <c r="O12" s="85"/>
      <c r="P12" s="7" t="str">
        <f>IF(N12="","",VLOOKUP(N12,【HP掲載時は非表示】競技会情報!$D$3:$E$42,2,FALSE))</f>
        <v/>
      </c>
      <c r="Q12" s="84"/>
      <c r="R12" s="85"/>
      <c r="S12" s="7" t="str">
        <f>IF(Q12="","",VLOOKUP(Q12,【HP掲載時は非表示】競技会情報!$D$3:$E$42,2,FALSE))</f>
        <v/>
      </c>
      <c r="T12" s="84"/>
      <c r="U12" s="85"/>
      <c r="V12" s="84"/>
      <c r="W12" s="85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</row>
    <row r="13" spans="2:32" ht="24" customHeight="1">
      <c r="B13" s="111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7" t="str">
        <f>IF(K13="","",VLOOKUP(K13,【HP掲載時は非表示】競技会情報!$D$3:$E$42,2,FALSE))</f>
        <v/>
      </c>
      <c r="N13" s="84"/>
      <c r="O13" s="85"/>
      <c r="P13" s="7" t="str">
        <f>IF(N13="","",VLOOKUP(N13,【HP掲載時は非表示】競技会情報!$D$3:$E$42,2,FALSE))</f>
        <v/>
      </c>
      <c r="Q13" s="84"/>
      <c r="R13" s="85"/>
      <c r="S13" s="7" t="str">
        <f>IF(Q13="","",VLOOKUP(Q13,【HP掲載時は非表示】競技会情報!$D$3:$E$42,2,FALSE))</f>
        <v/>
      </c>
      <c r="T13" s="84"/>
      <c r="U13" s="85"/>
      <c r="V13" s="84"/>
      <c r="W13" s="85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</row>
    <row r="14" spans="2:32" ht="24" customHeight="1">
      <c r="B14" s="111">
        <v>10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7" t="str">
        <f>IF(K14="","",VLOOKUP(K14,【HP掲載時は非表示】競技会情報!$D$3:$E$42,2,FALSE))</f>
        <v/>
      </c>
      <c r="N14" s="84"/>
      <c r="O14" s="85"/>
      <c r="P14" s="7" t="str">
        <f>IF(N14="","",VLOOKUP(N14,【HP掲載時は非表示】競技会情報!$D$3:$E$42,2,FALSE))</f>
        <v/>
      </c>
      <c r="Q14" s="84"/>
      <c r="R14" s="85"/>
      <c r="S14" s="7" t="str">
        <f>IF(Q14="","",VLOOKUP(Q14,【HP掲載時は非表示】競技会情報!$D$3:$E$42,2,FALSE))</f>
        <v/>
      </c>
      <c r="T14" s="84"/>
      <c r="U14" s="85"/>
      <c r="V14" s="84"/>
      <c r="W14" s="85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>
      <c r="B15" s="111">
        <v>11</v>
      </c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7" t="str">
        <f>IF(K15="","",VLOOKUP(K15,【HP掲載時は非表示】競技会情報!$D$3:$E$42,2,FALSE))</f>
        <v/>
      </c>
      <c r="N15" s="84"/>
      <c r="O15" s="85"/>
      <c r="P15" s="7" t="str">
        <f>IF(N15="","",VLOOKUP(N15,【HP掲載時は非表示】競技会情報!$D$3:$E$42,2,FALSE))</f>
        <v/>
      </c>
      <c r="Q15" s="84"/>
      <c r="R15" s="85"/>
      <c r="S15" s="7" t="str">
        <f>IF(Q15="","",VLOOKUP(Q15,【HP掲載時は非表示】競技会情報!$D$3:$E$42,2,FALSE))</f>
        <v/>
      </c>
      <c r="T15" s="84"/>
      <c r="U15" s="85"/>
      <c r="V15" s="84"/>
      <c r="W15" s="85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>
      <c r="B16" s="111">
        <v>12</v>
      </c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7" t="str">
        <f>IF(K16="","",VLOOKUP(K16,【HP掲載時は非表示】競技会情報!$D$3:$E$42,2,FALSE))</f>
        <v/>
      </c>
      <c r="N16" s="84"/>
      <c r="O16" s="85"/>
      <c r="P16" s="7" t="str">
        <f>IF(N16="","",VLOOKUP(N16,【HP掲載時は非表示】競技会情報!$D$3:$E$42,2,FALSE))</f>
        <v/>
      </c>
      <c r="Q16" s="84"/>
      <c r="R16" s="85"/>
      <c r="S16" s="7" t="str">
        <f>IF(Q16="","",VLOOKUP(Q16,【HP掲載時は非表示】競技会情報!$D$3:$E$42,2,FALSE))</f>
        <v/>
      </c>
      <c r="T16" s="84"/>
      <c r="U16" s="85"/>
      <c r="V16" s="84"/>
      <c r="W16" s="85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>
      <c r="B17" s="111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7" t="str">
        <f>IF(K17="","",VLOOKUP(K17,【HP掲載時は非表示】競技会情報!$D$3:$E$42,2,FALSE))</f>
        <v/>
      </c>
      <c r="N17" s="84"/>
      <c r="O17" s="85"/>
      <c r="P17" s="7" t="str">
        <f>IF(N17="","",VLOOKUP(N17,【HP掲載時は非表示】競技会情報!$D$3:$E$42,2,FALSE))</f>
        <v/>
      </c>
      <c r="Q17" s="84"/>
      <c r="R17" s="85"/>
      <c r="S17" s="7" t="str">
        <f>IF(Q17="","",VLOOKUP(Q17,【HP掲載時は非表示】競技会情報!$D$3:$E$42,2,FALSE))</f>
        <v/>
      </c>
      <c r="T17" s="84"/>
      <c r="U17" s="85"/>
      <c r="V17" s="84"/>
      <c r="W17" s="85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>
      <c r="B18" s="111">
        <v>14</v>
      </c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7" t="str">
        <f>IF(K18="","",VLOOKUP(K18,【HP掲載時は非表示】競技会情報!$D$3:$E$42,2,FALSE))</f>
        <v/>
      </c>
      <c r="N18" s="84"/>
      <c r="O18" s="85"/>
      <c r="P18" s="7" t="str">
        <f>IF(N18="","",VLOOKUP(N18,【HP掲載時は非表示】競技会情報!$D$3:$E$42,2,FALSE))</f>
        <v/>
      </c>
      <c r="Q18" s="84"/>
      <c r="R18" s="85"/>
      <c r="S18" s="7" t="str">
        <f>IF(Q18="","",VLOOKUP(Q18,【HP掲載時は非表示】競技会情報!$D$3:$E$42,2,FALSE))</f>
        <v/>
      </c>
      <c r="T18" s="84"/>
      <c r="U18" s="85"/>
      <c r="V18" s="84"/>
      <c r="W18" s="85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>
      <c r="B19" s="111">
        <v>15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  <c r="M19" s="7" t="str">
        <f>IF(K19="","",VLOOKUP(K19,【HP掲載時は非表示】競技会情報!$D$3:$E$42,2,FALSE))</f>
        <v/>
      </c>
      <c r="N19" s="84"/>
      <c r="O19" s="85"/>
      <c r="P19" s="7" t="str">
        <f>IF(N19="","",VLOOKUP(N19,【HP掲載時は非表示】競技会情報!$D$3:$E$42,2,FALSE))</f>
        <v/>
      </c>
      <c r="Q19" s="84"/>
      <c r="R19" s="85"/>
      <c r="S19" s="7" t="str">
        <f>IF(Q19="","",VLOOKUP(Q19,【HP掲載時は非表示】競技会情報!$D$3:$E$42,2,FALSE))</f>
        <v/>
      </c>
      <c r="T19" s="84"/>
      <c r="U19" s="85"/>
      <c r="V19" s="84"/>
      <c r="W19" s="85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>
      <c r="B20" s="111">
        <v>16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  <c r="M20" s="7" t="str">
        <f>IF(K20="","",VLOOKUP(K20,【HP掲載時は非表示】競技会情報!$D$3:$E$42,2,FALSE))</f>
        <v/>
      </c>
      <c r="N20" s="84"/>
      <c r="O20" s="85"/>
      <c r="P20" s="7" t="str">
        <f>IF(N20="","",VLOOKUP(N20,【HP掲載時は非表示】競技会情報!$D$3:$E$42,2,FALSE))</f>
        <v/>
      </c>
      <c r="Q20" s="84"/>
      <c r="R20" s="85"/>
      <c r="S20" s="7" t="str">
        <f>IF(Q20="","",VLOOKUP(Q20,【HP掲載時は非表示】競技会情報!$D$3:$E$42,2,FALSE))</f>
        <v/>
      </c>
      <c r="T20" s="84"/>
      <c r="U20" s="85"/>
      <c r="V20" s="84"/>
      <c r="W20" s="85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>
      <c r="B21" s="111">
        <v>17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7" t="str">
        <f>IF(K21="","",VLOOKUP(K21,【HP掲載時は非表示】競技会情報!$D$3:$E$42,2,FALSE))</f>
        <v/>
      </c>
      <c r="N21" s="84"/>
      <c r="O21" s="85"/>
      <c r="P21" s="7" t="str">
        <f>IF(N21="","",VLOOKUP(N21,【HP掲載時は非表示】競技会情報!$D$3:$E$42,2,FALSE))</f>
        <v/>
      </c>
      <c r="Q21" s="84"/>
      <c r="R21" s="85"/>
      <c r="S21" s="7" t="str">
        <f>IF(Q21="","",VLOOKUP(Q21,【HP掲載時は非表示】競技会情報!$D$3:$E$42,2,FALSE))</f>
        <v/>
      </c>
      <c r="T21" s="84"/>
      <c r="U21" s="85"/>
      <c r="V21" s="84"/>
      <c r="W21" s="85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>
      <c r="B22" s="111">
        <v>18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" t="str">
        <f>IF(K22="","",VLOOKUP(K22,【HP掲載時は非表示】競技会情報!$D$3:$E$42,2,FALSE))</f>
        <v/>
      </c>
      <c r="N22" s="84"/>
      <c r="O22" s="85"/>
      <c r="P22" s="7" t="str">
        <f>IF(N22="","",VLOOKUP(N22,【HP掲載時は非表示】競技会情報!$D$3:$E$42,2,FALSE))</f>
        <v/>
      </c>
      <c r="Q22" s="84"/>
      <c r="R22" s="85"/>
      <c r="S22" s="7" t="str">
        <f>IF(Q22="","",VLOOKUP(Q22,【HP掲載時は非表示】競技会情報!$D$3:$E$42,2,FALSE))</f>
        <v/>
      </c>
      <c r="T22" s="84"/>
      <c r="U22" s="85"/>
      <c r="V22" s="84"/>
      <c r="W22" s="85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>
      <c r="B23" s="111">
        <v>19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7" t="str">
        <f>IF(K23="","",VLOOKUP(K23,【HP掲載時は非表示】競技会情報!$D$3:$E$42,2,FALSE))</f>
        <v/>
      </c>
      <c r="N23" s="84"/>
      <c r="O23" s="85"/>
      <c r="P23" s="7" t="str">
        <f>IF(N23="","",VLOOKUP(N23,【HP掲載時は非表示】競技会情報!$D$3:$E$42,2,FALSE))</f>
        <v/>
      </c>
      <c r="Q23" s="84"/>
      <c r="R23" s="85"/>
      <c r="S23" s="7" t="str">
        <f>IF(Q23="","",VLOOKUP(Q23,【HP掲載時は非表示】競技会情報!$D$3:$E$42,2,FALSE))</f>
        <v/>
      </c>
      <c r="T23" s="84"/>
      <c r="U23" s="85"/>
      <c r="V23" s="84"/>
      <c r="W23" s="85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>
      <c r="B24" s="111">
        <v>20</v>
      </c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7" t="str">
        <f>IF(K24="","",VLOOKUP(K24,【HP掲載時は非表示】競技会情報!$D$3:$E$42,2,FALSE))</f>
        <v/>
      </c>
      <c r="N24" s="84"/>
      <c r="O24" s="85"/>
      <c r="P24" s="7" t="str">
        <f>IF(N24="","",VLOOKUP(N24,【HP掲載時は非表示】競技会情報!$D$3:$E$42,2,FALSE))</f>
        <v/>
      </c>
      <c r="Q24" s="84"/>
      <c r="R24" s="85"/>
      <c r="S24" s="7" t="str">
        <f>IF(Q24="","",VLOOKUP(Q24,【HP掲載時は非表示】競技会情報!$D$3:$E$42,2,FALSE))</f>
        <v/>
      </c>
      <c r="T24" s="84"/>
      <c r="U24" s="85"/>
      <c r="V24" s="84"/>
      <c r="W24" s="85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>
      <c r="B25" s="111">
        <v>21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7" t="str">
        <f>IF(K25="","",VLOOKUP(K25,【HP掲載時は非表示】競技会情報!$D$3:$E$42,2,FALSE))</f>
        <v/>
      </c>
      <c r="N25" s="84"/>
      <c r="O25" s="85"/>
      <c r="P25" s="7" t="str">
        <f>IF(N25="","",VLOOKUP(N25,【HP掲載時は非表示】競技会情報!$D$3:$E$42,2,FALSE))</f>
        <v/>
      </c>
      <c r="Q25" s="84"/>
      <c r="R25" s="85"/>
      <c r="S25" s="7" t="str">
        <f>IF(Q25="","",VLOOKUP(Q25,【HP掲載時は非表示】競技会情報!$D$3:$E$42,2,FALSE))</f>
        <v/>
      </c>
      <c r="T25" s="84"/>
      <c r="U25" s="85"/>
      <c r="V25" s="84"/>
      <c r="W25" s="85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>
      <c r="B26" s="111">
        <v>22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7" t="str">
        <f>IF(K26="","",VLOOKUP(K26,【HP掲載時は非表示】競技会情報!$D$3:$E$42,2,FALSE))</f>
        <v/>
      </c>
      <c r="N26" s="84"/>
      <c r="O26" s="85"/>
      <c r="P26" s="7" t="str">
        <f>IF(N26="","",VLOOKUP(N26,【HP掲載時は非表示】競技会情報!$D$3:$E$42,2,FALSE))</f>
        <v/>
      </c>
      <c r="Q26" s="84"/>
      <c r="R26" s="85"/>
      <c r="S26" s="7" t="str">
        <f>IF(Q26="","",VLOOKUP(Q26,【HP掲載時は非表示】競技会情報!$D$3:$E$42,2,FALSE))</f>
        <v/>
      </c>
      <c r="T26" s="84"/>
      <c r="U26" s="85"/>
      <c r="V26" s="84"/>
      <c r="W26" s="85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>
      <c r="B27" s="111">
        <v>23</v>
      </c>
      <c r="C27" s="84"/>
      <c r="D27" s="84"/>
      <c r="E27" s="84"/>
      <c r="F27" s="84"/>
      <c r="G27" s="84"/>
      <c r="H27" s="84"/>
      <c r="I27" s="84"/>
      <c r="J27" s="84"/>
      <c r="K27" s="84"/>
      <c r="L27" s="85"/>
      <c r="M27" s="7" t="str">
        <f>IF(K27="","",VLOOKUP(K27,【HP掲載時は非表示】競技会情報!$D$3:$E$42,2,FALSE))</f>
        <v/>
      </c>
      <c r="N27" s="84"/>
      <c r="O27" s="85"/>
      <c r="P27" s="7" t="str">
        <f>IF(N27="","",VLOOKUP(N27,【HP掲載時は非表示】競技会情報!$D$3:$E$42,2,FALSE))</f>
        <v/>
      </c>
      <c r="Q27" s="84"/>
      <c r="R27" s="85"/>
      <c r="S27" s="7" t="str">
        <f>IF(Q27="","",VLOOKUP(Q27,【HP掲載時は非表示】競技会情報!$D$3:$E$42,2,FALSE))</f>
        <v/>
      </c>
      <c r="T27" s="84"/>
      <c r="U27" s="85"/>
      <c r="V27" s="84"/>
      <c r="W27" s="85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>
      <c r="B28" s="111">
        <v>24</v>
      </c>
      <c r="C28" s="84"/>
      <c r="D28" s="84"/>
      <c r="E28" s="84"/>
      <c r="F28" s="84"/>
      <c r="G28" s="84"/>
      <c r="H28" s="84"/>
      <c r="I28" s="84"/>
      <c r="J28" s="84"/>
      <c r="K28" s="84"/>
      <c r="L28" s="85"/>
      <c r="M28" s="7" t="str">
        <f>IF(K28="","",VLOOKUP(K28,【HP掲載時は非表示】競技会情報!$D$3:$E$42,2,FALSE))</f>
        <v/>
      </c>
      <c r="N28" s="84"/>
      <c r="O28" s="85"/>
      <c r="P28" s="7" t="str">
        <f>IF(N28="","",VLOOKUP(N28,【HP掲載時は非表示】競技会情報!$D$3:$E$42,2,FALSE))</f>
        <v/>
      </c>
      <c r="Q28" s="84"/>
      <c r="R28" s="85"/>
      <c r="S28" s="7" t="str">
        <f>IF(Q28="","",VLOOKUP(Q28,【HP掲載時は非表示】競技会情報!$D$3:$E$42,2,FALSE))</f>
        <v/>
      </c>
      <c r="T28" s="84"/>
      <c r="U28" s="85"/>
      <c r="V28" s="84"/>
      <c r="W28" s="85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>
      <c r="B29" s="111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7" t="str">
        <f>IF(K29="","",VLOOKUP(K29,【HP掲載時は非表示】競技会情報!$D$3:$E$42,2,FALSE))</f>
        <v/>
      </c>
      <c r="N29" s="84"/>
      <c r="O29" s="85"/>
      <c r="P29" s="7" t="str">
        <f>IF(N29="","",VLOOKUP(N29,【HP掲載時は非表示】競技会情報!$D$3:$E$42,2,FALSE))</f>
        <v/>
      </c>
      <c r="Q29" s="84"/>
      <c r="R29" s="85"/>
      <c r="S29" s="7" t="str">
        <f>IF(Q29="","",VLOOKUP(Q29,【HP掲載時は非表示】競技会情報!$D$3:$E$42,2,FALSE))</f>
        <v/>
      </c>
      <c r="T29" s="84"/>
      <c r="U29" s="85"/>
      <c r="V29" s="84"/>
      <c r="W29" s="85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>
      <c r="B30" s="111">
        <v>26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7" t="str">
        <f>IF(K30="","",VLOOKUP(K30,【HP掲載時は非表示】競技会情報!$D$3:$E$42,2,FALSE))</f>
        <v/>
      </c>
      <c r="N30" s="84"/>
      <c r="O30" s="85"/>
      <c r="P30" s="7" t="str">
        <f>IF(N30="","",VLOOKUP(N30,【HP掲載時は非表示】競技会情報!$D$3:$E$42,2,FALSE))</f>
        <v/>
      </c>
      <c r="Q30" s="84"/>
      <c r="R30" s="85"/>
      <c r="S30" s="7" t="str">
        <f>IF(Q30="","",VLOOKUP(Q30,【HP掲載時は非表示】競技会情報!$D$3:$E$42,2,FALSE))</f>
        <v/>
      </c>
      <c r="T30" s="84"/>
      <c r="U30" s="85"/>
      <c r="V30" s="84"/>
      <c r="W30" s="85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>
      <c r="B31" s="111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  <c r="M31" s="7" t="str">
        <f>IF(K31="","",VLOOKUP(K31,【HP掲載時は非表示】競技会情報!$D$3:$E$42,2,FALSE))</f>
        <v/>
      </c>
      <c r="N31" s="84"/>
      <c r="O31" s="85"/>
      <c r="P31" s="7" t="str">
        <f>IF(N31="","",VLOOKUP(N31,【HP掲載時は非表示】競技会情報!$D$3:$E$42,2,FALSE))</f>
        <v/>
      </c>
      <c r="Q31" s="84"/>
      <c r="R31" s="85"/>
      <c r="S31" s="7" t="str">
        <f>IF(Q31="","",VLOOKUP(Q31,【HP掲載時は非表示】競技会情報!$D$3:$E$42,2,FALSE))</f>
        <v/>
      </c>
      <c r="T31" s="84"/>
      <c r="U31" s="85"/>
      <c r="V31" s="84"/>
      <c r="W31" s="85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>
      <c r="B32" s="111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7" t="str">
        <f>IF(K32="","",VLOOKUP(K32,【HP掲載時は非表示】競技会情報!$D$3:$E$42,2,FALSE))</f>
        <v/>
      </c>
      <c r="N32" s="84"/>
      <c r="O32" s="85"/>
      <c r="P32" s="7" t="str">
        <f>IF(N32="","",VLOOKUP(N32,【HP掲載時は非表示】競技会情報!$D$3:$E$42,2,FALSE))</f>
        <v/>
      </c>
      <c r="Q32" s="84"/>
      <c r="R32" s="85"/>
      <c r="S32" s="7" t="str">
        <f>IF(Q32="","",VLOOKUP(Q32,【HP掲載時は非表示】競技会情報!$D$3:$E$42,2,FALSE))</f>
        <v/>
      </c>
      <c r="T32" s="84"/>
      <c r="U32" s="85"/>
      <c r="V32" s="84"/>
      <c r="W32" s="85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>
      <c r="B33" s="111">
        <v>29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7" t="str">
        <f>IF(K33="","",VLOOKUP(K33,【HP掲載時は非表示】競技会情報!$D$3:$E$42,2,FALSE))</f>
        <v/>
      </c>
      <c r="N33" s="84"/>
      <c r="O33" s="85"/>
      <c r="P33" s="7" t="str">
        <f>IF(N33="","",VLOOKUP(N33,【HP掲載時は非表示】競技会情報!$D$3:$E$42,2,FALSE))</f>
        <v/>
      </c>
      <c r="Q33" s="84"/>
      <c r="R33" s="85"/>
      <c r="S33" s="7" t="str">
        <f>IF(Q33="","",VLOOKUP(Q33,【HP掲載時は非表示】競技会情報!$D$3:$E$42,2,FALSE))</f>
        <v/>
      </c>
      <c r="T33" s="84"/>
      <c r="U33" s="85"/>
      <c r="V33" s="84"/>
      <c r="W33" s="85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>
      <c r="B34" s="111">
        <v>30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7" t="str">
        <f>IF(K34="","",VLOOKUP(K34,【HP掲載時は非表示】競技会情報!$D$3:$E$42,2,FALSE))</f>
        <v/>
      </c>
      <c r="N34" s="84"/>
      <c r="O34" s="85"/>
      <c r="P34" s="7" t="str">
        <f>IF(N34="","",VLOOKUP(N34,【HP掲載時は非表示】競技会情報!$D$3:$E$42,2,FALSE))</f>
        <v/>
      </c>
      <c r="Q34" s="84"/>
      <c r="R34" s="85"/>
      <c r="S34" s="7" t="str">
        <f>IF(Q34="","",VLOOKUP(Q34,【HP掲載時は非表示】競技会情報!$D$3:$E$42,2,FALSE))</f>
        <v/>
      </c>
      <c r="T34" s="84"/>
      <c r="U34" s="85"/>
      <c r="V34" s="84"/>
      <c r="W34" s="85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>
      <c r="B35" s="111">
        <v>31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7" t="str">
        <f>IF(K35="","",VLOOKUP(K35,【HP掲載時は非表示】競技会情報!$D$3:$E$42,2,FALSE))</f>
        <v/>
      </c>
      <c r="N35" s="84"/>
      <c r="O35" s="85"/>
      <c r="P35" s="7" t="str">
        <f>IF(N35="","",VLOOKUP(N35,【HP掲載時は非表示】競技会情報!$D$3:$E$42,2,FALSE))</f>
        <v/>
      </c>
      <c r="Q35" s="84"/>
      <c r="R35" s="85"/>
      <c r="S35" s="7" t="str">
        <f>IF(Q35="","",VLOOKUP(Q35,【HP掲載時は非表示】競技会情報!$D$3:$E$42,2,FALSE))</f>
        <v/>
      </c>
      <c r="T35" s="84"/>
      <c r="U35" s="85"/>
      <c r="V35" s="84"/>
      <c r="W35" s="85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>
      <c r="B36" s="111">
        <v>32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7" t="str">
        <f>IF(K36="","",VLOOKUP(K36,【HP掲載時は非表示】競技会情報!$D$3:$E$42,2,FALSE))</f>
        <v/>
      </c>
      <c r="N36" s="84"/>
      <c r="O36" s="85"/>
      <c r="P36" s="7" t="str">
        <f>IF(N36="","",VLOOKUP(N36,【HP掲載時は非表示】競技会情報!$D$3:$E$42,2,FALSE))</f>
        <v/>
      </c>
      <c r="Q36" s="84"/>
      <c r="R36" s="85"/>
      <c r="S36" s="7" t="str">
        <f>IF(Q36="","",VLOOKUP(Q36,【HP掲載時は非表示】競技会情報!$D$3:$E$42,2,FALSE))</f>
        <v/>
      </c>
      <c r="T36" s="84"/>
      <c r="U36" s="85"/>
      <c r="V36" s="84"/>
      <c r="W36" s="85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>
      <c r="B37" s="111">
        <v>33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7" t="str">
        <f>IF(K37="","",VLOOKUP(K37,【HP掲載時は非表示】競技会情報!$D$3:$E$42,2,FALSE))</f>
        <v/>
      </c>
      <c r="N37" s="84"/>
      <c r="O37" s="85"/>
      <c r="P37" s="7" t="str">
        <f>IF(N37="","",VLOOKUP(N37,【HP掲載時は非表示】競技会情報!$D$3:$E$42,2,FALSE))</f>
        <v/>
      </c>
      <c r="Q37" s="84"/>
      <c r="R37" s="85"/>
      <c r="S37" s="7" t="str">
        <f>IF(Q37="","",VLOOKUP(Q37,【HP掲載時は非表示】競技会情報!$D$3:$E$42,2,FALSE))</f>
        <v/>
      </c>
      <c r="T37" s="84"/>
      <c r="U37" s="85"/>
      <c r="V37" s="84"/>
      <c r="W37" s="85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>
      <c r="B38" s="111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7" t="str">
        <f>IF(K38="","",VLOOKUP(K38,【HP掲載時は非表示】競技会情報!$D$3:$E$42,2,FALSE))</f>
        <v/>
      </c>
      <c r="N38" s="84"/>
      <c r="O38" s="85"/>
      <c r="P38" s="7" t="str">
        <f>IF(N38="","",VLOOKUP(N38,【HP掲載時は非表示】競技会情報!$D$3:$E$42,2,FALSE))</f>
        <v/>
      </c>
      <c r="Q38" s="84"/>
      <c r="R38" s="85"/>
      <c r="S38" s="7" t="str">
        <f>IF(Q38="","",VLOOKUP(Q38,【HP掲載時は非表示】競技会情報!$D$3:$E$42,2,FALSE))</f>
        <v/>
      </c>
      <c r="T38" s="84"/>
      <c r="U38" s="85"/>
      <c r="V38" s="84"/>
      <c r="W38" s="85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>
      <c r="B39" s="111">
        <v>35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7" t="str">
        <f>IF(K39="","",VLOOKUP(K39,【HP掲載時は非表示】競技会情報!$D$3:$E$42,2,FALSE))</f>
        <v/>
      </c>
      <c r="N39" s="84"/>
      <c r="O39" s="85"/>
      <c r="P39" s="7" t="str">
        <f>IF(N39="","",VLOOKUP(N39,【HP掲載時は非表示】競技会情報!$D$3:$E$42,2,FALSE))</f>
        <v/>
      </c>
      <c r="Q39" s="84"/>
      <c r="R39" s="85"/>
      <c r="S39" s="7" t="str">
        <f>IF(Q39="","",VLOOKUP(Q39,【HP掲載時は非表示】競技会情報!$D$3:$E$42,2,FALSE))</f>
        <v/>
      </c>
      <c r="T39" s="84"/>
      <c r="U39" s="85"/>
      <c r="V39" s="84"/>
      <c r="W39" s="85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>
      <c r="B40" s="111">
        <v>36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7" t="str">
        <f>IF(K40="","",VLOOKUP(K40,【HP掲載時は非表示】競技会情報!$D$3:$E$42,2,FALSE))</f>
        <v/>
      </c>
      <c r="N40" s="84"/>
      <c r="O40" s="85"/>
      <c r="P40" s="7" t="str">
        <f>IF(N40="","",VLOOKUP(N40,【HP掲載時は非表示】競技会情報!$D$3:$E$42,2,FALSE))</f>
        <v/>
      </c>
      <c r="Q40" s="84"/>
      <c r="R40" s="85"/>
      <c r="S40" s="7" t="str">
        <f>IF(Q40="","",VLOOKUP(Q40,【HP掲載時は非表示】競技会情報!$D$3:$E$42,2,FALSE))</f>
        <v/>
      </c>
      <c r="T40" s="84"/>
      <c r="U40" s="85"/>
      <c r="V40" s="84"/>
      <c r="W40" s="85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>
      <c r="B41" s="111">
        <v>37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7" t="str">
        <f>IF(K41="","",VLOOKUP(K41,【HP掲載時は非表示】競技会情報!$D$3:$E$42,2,FALSE))</f>
        <v/>
      </c>
      <c r="N41" s="84"/>
      <c r="O41" s="85"/>
      <c r="P41" s="7" t="str">
        <f>IF(N41="","",VLOOKUP(N41,【HP掲載時は非表示】競技会情報!$D$3:$E$42,2,FALSE))</f>
        <v/>
      </c>
      <c r="Q41" s="84"/>
      <c r="R41" s="85"/>
      <c r="S41" s="7" t="str">
        <f>IF(Q41="","",VLOOKUP(Q41,【HP掲載時は非表示】競技会情報!$D$3:$E$42,2,FALSE))</f>
        <v/>
      </c>
      <c r="T41" s="84"/>
      <c r="U41" s="85"/>
      <c r="V41" s="84"/>
      <c r="W41" s="85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>
      <c r="B42" s="111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7" t="str">
        <f>IF(K42="","",VLOOKUP(K42,【HP掲載時は非表示】競技会情報!$D$3:$E$42,2,FALSE))</f>
        <v/>
      </c>
      <c r="N42" s="84"/>
      <c r="O42" s="85"/>
      <c r="P42" s="7" t="str">
        <f>IF(N42="","",VLOOKUP(N42,【HP掲載時は非表示】競技会情報!$D$3:$E$42,2,FALSE))</f>
        <v/>
      </c>
      <c r="Q42" s="84"/>
      <c r="R42" s="85"/>
      <c r="S42" s="7" t="str">
        <f>IF(Q42="","",VLOOKUP(Q42,【HP掲載時は非表示】競技会情報!$D$3:$E$42,2,FALSE))</f>
        <v/>
      </c>
      <c r="T42" s="84"/>
      <c r="U42" s="85"/>
      <c r="V42" s="84"/>
      <c r="W42" s="85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>
      <c r="B43" s="111">
        <v>39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7" t="str">
        <f>IF(K43="","",VLOOKUP(K43,【HP掲載時は非表示】競技会情報!$D$3:$E$42,2,FALSE))</f>
        <v/>
      </c>
      <c r="N43" s="84"/>
      <c r="O43" s="85"/>
      <c r="P43" s="7" t="str">
        <f>IF(N43="","",VLOOKUP(N43,【HP掲載時は非表示】競技会情報!$D$3:$E$42,2,FALSE))</f>
        <v/>
      </c>
      <c r="Q43" s="84"/>
      <c r="R43" s="85"/>
      <c r="S43" s="7" t="str">
        <f>IF(Q43="","",VLOOKUP(Q43,【HP掲載時は非表示】競技会情報!$D$3:$E$42,2,FALSE))</f>
        <v/>
      </c>
      <c r="T43" s="84"/>
      <c r="U43" s="85"/>
      <c r="V43" s="84"/>
      <c r="W43" s="85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>
      <c r="B44" s="111">
        <v>40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7" t="str">
        <f>IF(K44="","",VLOOKUP(K44,【HP掲載時は非表示】競技会情報!$D$3:$E$42,2,FALSE))</f>
        <v/>
      </c>
      <c r="N44" s="84"/>
      <c r="O44" s="85"/>
      <c r="P44" s="7" t="str">
        <f>IF(N44="","",VLOOKUP(N44,【HP掲載時は非表示】競技会情報!$D$3:$E$42,2,FALSE))</f>
        <v/>
      </c>
      <c r="Q44" s="84"/>
      <c r="R44" s="85"/>
      <c r="S44" s="7" t="str">
        <f>IF(Q44="","",VLOOKUP(Q44,【HP掲載時は非表示】競技会情報!$D$3:$E$42,2,FALSE))</f>
        <v/>
      </c>
      <c r="T44" s="84"/>
      <c r="U44" s="85"/>
      <c r="V44" s="84"/>
      <c r="W44" s="85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>
      <c r="B45" s="111">
        <v>41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7" t="str">
        <f>IF(K45="","",VLOOKUP(K45,【HP掲載時は非表示】競技会情報!$D$3:$E$42,2,FALSE))</f>
        <v/>
      </c>
      <c r="N45" s="84"/>
      <c r="O45" s="85"/>
      <c r="P45" s="7" t="str">
        <f>IF(N45="","",VLOOKUP(N45,【HP掲載時は非表示】競技会情報!$D$3:$E$42,2,FALSE))</f>
        <v/>
      </c>
      <c r="Q45" s="84"/>
      <c r="R45" s="85"/>
      <c r="S45" s="7" t="str">
        <f>IF(Q45="","",VLOOKUP(Q45,【HP掲載時は非表示】競技会情報!$D$3:$E$42,2,FALSE))</f>
        <v/>
      </c>
      <c r="T45" s="84"/>
      <c r="U45" s="85"/>
      <c r="V45" s="84"/>
      <c r="W45" s="85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>
      <c r="B46" s="111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7" t="str">
        <f>IF(K46="","",VLOOKUP(K46,【HP掲載時は非表示】競技会情報!$D$3:$E$42,2,FALSE))</f>
        <v/>
      </c>
      <c r="N46" s="84"/>
      <c r="O46" s="85"/>
      <c r="P46" s="7" t="str">
        <f>IF(N46="","",VLOOKUP(N46,【HP掲載時は非表示】競技会情報!$D$3:$E$42,2,FALSE))</f>
        <v/>
      </c>
      <c r="Q46" s="84"/>
      <c r="R46" s="85"/>
      <c r="S46" s="7" t="str">
        <f>IF(Q46="","",VLOOKUP(Q46,【HP掲載時は非表示】競技会情報!$D$3:$E$42,2,FALSE))</f>
        <v/>
      </c>
      <c r="T46" s="84"/>
      <c r="U46" s="85"/>
      <c r="V46" s="84"/>
      <c r="W46" s="85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>
      <c r="B47" s="111">
        <v>43</v>
      </c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7" t="str">
        <f>IF(K47="","",VLOOKUP(K47,【HP掲載時は非表示】競技会情報!$D$3:$E$42,2,FALSE))</f>
        <v/>
      </c>
      <c r="N47" s="84"/>
      <c r="O47" s="85"/>
      <c r="P47" s="7" t="str">
        <f>IF(N47="","",VLOOKUP(N47,【HP掲載時は非表示】競技会情報!$D$3:$E$42,2,FALSE))</f>
        <v/>
      </c>
      <c r="Q47" s="84"/>
      <c r="R47" s="85"/>
      <c r="S47" s="7" t="str">
        <f>IF(Q47="","",VLOOKUP(Q47,【HP掲載時は非表示】競技会情報!$D$3:$E$42,2,FALSE))</f>
        <v/>
      </c>
      <c r="T47" s="84"/>
      <c r="U47" s="85"/>
      <c r="V47" s="84"/>
      <c r="W47" s="85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>
      <c r="B48" s="111">
        <v>44</v>
      </c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7" t="str">
        <f>IF(K48="","",VLOOKUP(K48,【HP掲載時は非表示】競技会情報!$D$3:$E$42,2,FALSE))</f>
        <v/>
      </c>
      <c r="N48" s="84"/>
      <c r="O48" s="85"/>
      <c r="P48" s="7" t="str">
        <f>IF(N48="","",VLOOKUP(N48,【HP掲載時は非表示】競技会情報!$D$3:$E$42,2,FALSE))</f>
        <v/>
      </c>
      <c r="Q48" s="84"/>
      <c r="R48" s="85"/>
      <c r="S48" s="7" t="str">
        <f>IF(Q48="","",VLOOKUP(Q48,【HP掲載時は非表示】競技会情報!$D$3:$E$42,2,FALSE))</f>
        <v/>
      </c>
      <c r="T48" s="84"/>
      <c r="U48" s="85"/>
      <c r="V48" s="84"/>
      <c r="W48" s="85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>
      <c r="B49" s="111">
        <v>45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" t="str">
        <f>IF(K49="","",VLOOKUP(K49,【HP掲載時は非表示】競技会情報!$D$3:$E$42,2,FALSE))</f>
        <v/>
      </c>
      <c r="N49" s="84"/>
      <c r="O49" s="85"/>
      <c r="P49" s="7" t="str">
        <f>IF(N49="","",VLOOKUP(N49,【HP掲載時は非表示】競技会情報!$D$3:$E$42,2,FALSE))</f>
        <v/>
      </c>
      <c r="Q49" s="84"/>
      <c r="R49" s="85"/>
      <c r="S49" s="7" t="str">
        <f>IF(Q49="","",VLOOKUP(Q49,【HP掲載時は非表示】競技会情報!$D$3:$E$42,2,FALSE))</f>
        <v/>
      </c>
      <c r="T49" s="84"/>
      <c r="U49" s="85"/>
      <c r="V49" s="84"/>
      <c r="W49" s="85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>
      <c r="B50" s="111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" t="str">
        <f>IF(K50="","",VLOOKUP(K50,【HP掲載時は非表示】競技会情報!$D$3:$E$42,2,FALSE))</f>
        <v/>
      </c>
      <c r="N50" s="84"/>
      <c r="O50" s="85"/>
      <c r="P50" s="7" t="str">
        <f>IF(N50="","",VLOOKUP(N50,【HP掲載時は非表示】競技会情報!$D$3:$E$42,2,FALSE))</f>
        <v/>
      </c>
      <c r="Q50" s="84"/>
      <c r="R50" s="85"/>
      <c r="S50" s="7" t="str">
        <f>IF(Q50="","",VLOOKUP(Q50,【HP掲載時は非表示】競技会情報!$D$3:$E$42,2,FALSE))</f>
        <v/>
      </c>
      <c r="T50" s="84"/>
      <c r="U50" s="85"/>
      <c r="V50" s="84"/>
      <c r="W50" s="85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>
      <c r="B51" s="111">
        <v>47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7" t="str">
        <f>IF(K51="","",VLOOKUP(K51,【HP掲載時は非表示】競技会情報!$D$3:$E$42,2,FALSE))</f>
        <v/>
      </c>
      <c r="N51" s="84"/>
      <c r="O51" s="85"/>
      <c r="P51" s="7" t="str">
        <f>IF(N51="","",VLOOKUP(N51,【HP掲載時は非表示】競技会情報!$D$3:$E$42,2,FALSE))</f>
        <v/>
      </c>
      <c r="Q51" s="84"/>
      <c r="R51" s="85"/>
      <c r="S51" s="7" t="str">
        <f>IF(Q51="","",VLOOKUP(Q51,【HP掲載時は非表示】競技会情報!$D$3:$E$42,2,FALSE))</f>
        <v/>
      </c>
      <c r="T51" s="84"/>
      <c r="U51" s="85"/>
      <c r="V51" s="84"/>
      <c r="W51" s="85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>
      <c r="B52" s="111">
        <v>48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7" t="str">
        <f>IF(K52="","",VLOOKUP(K52,【HP掲載時は非表示】競技会情報!$D$3:$E$42,2,FALSE))</f>
        <v/>
      </c>
      <c r="N52" s="84"/>
      <c r="O52" s="85"/>
      <c r="P52" s="7" t="str">
        <f>IF(N52="","",VLOOKUP(N52,【HP掲載時は非表示】競技会情報!$D$3:$E$42,2,FALSE))</f>
        <v/>
      </c>
      <c r="Q52" s="84"/>
      <c r="R52" s="85"/>
      <c r="S52" s="7" t="str">
        <f>IF(Q52="","",VLOOKUP(Q52,【HP掲載時は非表示】競技会情報!$D$3:$E$42,2,FALSE))</f>
        <v/>
      </c>
      <c r="T52" s="84"/>
      <c r="U52" s="85"/>
      <c r="V52" s="84"/>
      <c r="W52" s="85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>
      <c r="B53" s="111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7" t="str">
        <f>IF(K53="","",VLOOKUP(K53,【HP掲載時は非表示】競技会情報!$D$3:$E$42,2,FALSE))</f>
        <v/>
      </c>
      <c r="N53" s="84"/>
      <c r="O53" s="85"/>
      <c r="P53" s="7" t="str">
        <f>IF(N53="","",VLOOKUP(N53,【HP掲載時は非表示】競技会情報!$D$3:$E$42,2,FALSE))</f>
        <v/>
      </c>
      <c r="Q53" s="84"/>
      <c r="R53" s="85"/>
      <c r="S53" s="7" t="str">
        <f>IF(Q53="","",VLOOKUP(Q53,【HP掲載時は非表示】競技会情報!$D$3:$E$42,2,FALSE))</f>
        <v/>
      </c>
      <c r="T53" s="84"/>
      <c r="U53" s="85"/>
      <c r="V53" s="84"/>
      <c r="W53" s="85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>
      <c r="B54" s="111">
        <v>50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7" t="str">
        <f>IF(K54="","",VLOOKUP(K54,【HP掲載時は非表示】競技会情報!$D$3:$E$42,2,FALSE))</f>
        <v/>
      </c>
      <c r="N54" s="84"/>
      <c r="O54" s="85"/>
      <c r="P54" s="7" t="str">
        <f>IF(N54="","",VLOOKUP(N54,【HP掲載時は非表示】競技会情報!$D$3:$E$42,2,FALSE))</f>
        <v/>
      </c>
      <c r="Q54" s="84"/>
      <c r="R54" s="85"/>
      <c r="S54" s="7" t="str">
        <f>IF(Q54="","",VLOOKUP(Q54,【HP掲載時は非表示】競技会情報!$D$3:$E$42,2,FALSE))</f>
        <v/>
      </c>
      <c r="T54" s="84"/>
      <c r="U54" s="85"/>
      <c r="V54" s="84"/>
      <c r="W54" s="85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>
      <c r="B55" s="111">
        <v>51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7" t="str">
        <f>IF(K55="","",VLOOKUP(K55,【HP掲載時は非表示】競技会情報!$D$3:$E$42,2,FALSE))</f>
        <v/>
      </c>
      <c r="N55" s="84"/>
      <c r="O55" s="85"/>
      <c r="P55" s="7" t="str">
        <f>IF(N55="","",VLOOKUP(N55,【HP掲載時は非表示】競技会情報!$D$3:$E$42,2,FALSE))</f>
        <v/>
      </c>
      <c r="Q55" s="84"/>
      <c r="R55" s="85"/>
      <c r="S55" s="7" t="str">
        <f>IF(Q55="","",VLOOKUP(Q55,【HP掲載時は非表示】競技会情報!$D$3:$E$42,2,FALSE))</f>
        <v/>
      </c>
      <c r="T55" s="84"/>
      <c r="U55" s="85"/>
      <c r="V55" s="84"/>
      <c r="W55" s="85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>
      <c r="B56" s="111">
        <v>52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7" t="str">
        <f>IF(K56="","",VLOOKUP(K56,【HP掲載時は非表示】競技会情報!$D$3:$E$42,2,FALSE))</f>
        <v/>
      </c>
      <c r="N56" s="84"/>
      <c r="O56" s="85"/>
      <c r="P56" s="7" t="str">
        <f>IF(N56="","",VLOOKUP(N56,【HP掲載時は非表示】競技会情報!$D$3:$E$42,2,FALSE))</f>
        <v/>
      </c>
      <c r="Q56" s="84"/>
      <c r="R56" s="85"/>
      <c r="S56" s="7" t="str">
        <f>IF(Q56="","",VLOOKUP(Q56,【HP掲載時は非表示】競技会情報!$D$3:$E$42,2,FALSE))</f>
        <v/>
      </c>
      <c r="T56" s="84"/>
      <c r="U56" s="85"/>
      <c r="V56" s="84"/>
      <c r="W56" s="85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>
      <c r="B57" s="111">
        <v>53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7" t="str">
        <f>IF(K57="","",VLOOKUP(K57,【HP掲載時は非表示】競技会情報!$D$3:$E$42,2,FALSE))</f>
        <v/>
      </c>
      <c r="N57" s="84"/>
      <c r="O57" s="85"/>
      <c r="P57" s="7" t="str">
        <f>IF(N57="","",VLOOKUP(N57,【HP掲載時は非表示】競技会情報!$D$3:$E$42,2,FALSE))</f>
        <v/>
      </c>
      <c r="Q57" s="84"/>
      <c r="R57" s="85"/>
      <c r="S57" s="7" t="str">
        <f>IF(Q57="","",VLOOKUP(Q57,【HP掲載時は非表示】競技会情報!$D$3:$E$42,2,FALSE))</f>
        <v/>
      </c>
      <c r="T57" s="84"/>
      <c r="U57" s="85"/>
      <c r="V57" s="84"/>
      <c r="W57" s="85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>
      <c r="B58" s="111">
        <v>54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7" t="str">
        <f>IF(K58="","",VLOOKUP(K58,【HP掲載時は非表示】競技会情報!$D$3:$E$42,2,FALSE))</f>
        <v/>
      </c>
      <c r="N58" s="84"/>
      <c r="O58" s="85"/>
      <c r="P58" s="7" t="str">
        <f>IF(N58="","",VLOOKUP(N58,【HP掲載時は非表示】競技会情報!$D$3:$E$42,2,FALSE))</f>
        <v/>
      </c>
      <c r="Q58" s="84"/>
      <c r="R58" s="85"/>
      <c r="S58" s="7" t="str">
        <f>IF(Q58="","",VLOOKUP(Q58,【HP掲載時は非表示】競技会情報!$D$3:$E$42,2,FALSE))</f>
        <v/>
      </c>
      <c r="T58" s="84"/>
      <c r="U58" s="85"/>
      <c r="V58" s="84"/>
      <c r="W58" s="85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>
      <c r="B59" s="111">
        <v>55</v>
      </c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7" t="str">
        <f>IF(K59="","",VLOOKUP(K59,【HP掲載時は非表示】競技会情報!$D$3:$E$42,2,FALSE))</f>
        <v/>
      </c>
      <c r="N59" s="84"/>
      <c r="O59" s="85"/>
      <c r="P59" s="7" t="str">
        <f>IF(N59="","",VLOOKUP(N59,【HP掲載時は非表示】競技会情報!$D$3:$E$42,2,FALSE))</f>
        <v/>
      </c>
      <c r="Q59" s="84"/>
      <c r="R59" s="85"/>
      <c r="S59" s="7" t="str">
        <f>IF(Q59="","",VLOOKUP(Q59,【HP掲載時は非表示】競技会情報!$D$3:$E$42,2,FALSE))</f>
        <v/>
      </c>
      <c r="T59" s="84"/>
      <c r="U59" s="85"/>
      <c r="V59" s="84"/>
      <c r="W59" s="85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>
      <c r="B60" s="111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7" t="str">
        <f>IF(K60="","",VLOOKUP(K60,【HP掲載時は非表示】競技会情報!$D$3:$E$42,2,FALSE))</f>
        <v/>
      </c>
      <c r="N60" s="84"/>
      <c r="O60" s="85"/>
      <c r="P60" s="7" t="str">
        <f>IF(N60="","",VLOOKUP(N60,【HP掲載時は非表示】競技会情報!$D$3:$E$42,2,FALSE))</f>
        <v/>
      </c>
      <c r="Q60" s="84"/>
      <c r="R60" s="85"/>
      <c r="S60" s="7" t="str">
        <f>IF(Q60="","",VLOOKUP(Q60,【HP掲載時は非表示】競技会情報!$D$3:$E$42,2,FALSE))</f>
        <v/>
      </c>
      <c r="T60" s="84"/>
      <c r="U60" s="85"/>
      <c r="V60" s="84"/>
      <c r="W60" s="85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>
      <c r="B61" s="111">
        <v>57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7" t="str">
        <f>IF(K61="","",VLOOKUP(K61,【HP掲載時は非表示】競技会情報!$D$3:$E$42,2,FALSE))</f>
        <v/>
      </c>
      <c r="N61" s="84"/>
      <c r="O61" s="85"/>
      <c r="P61" s="7" t="str">
        <f>IF(N61="","",VLOOKUP(N61,【HP掲載時は非表示】競技会情報!$D$3:$E$42,2,FALSE))</f>
        <v/>
      </c>
      <c r="Q61" s="84"/>
      <c r="R61" s="85"/>
      <c r="S61" s="7" t="str">
        <f>IF(Q61="","",VLOOKUP(Q61,【HP掲載時は非表示】競技会情報!$D$3:$E$42,2,FALSE))</f>
        <v/>
      </c>
      <c r="T61" s="84"/>
      <c r="U61" s="85"/>
      <c r="V61" s="84"/>
      <c r="W61" s="85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>
      <c r="B62" s="111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7" t="str">
        <f>IF(K62="","",VLOOKUP(K62,【HP掲載時は非表示】競技会情報!$D$3:$E$42,2,FALSE))</f>
        <v/>
      </c>
      <c r="N62" s="84"/>
      <c r="O62" s="85"/>
      <c r="P62" s="7" t="str">
        <f>IF(N62="","",VLOOKUP(N62,【HP掲載時は非表示】競技会情報!$D$3:$E$42,2,FALSE))</f>
        <v/>
      </c>
      <c r="Q62" s="84"/>
      <c r="R62" s="85"/>
      <c r="S62" s="7" t="str">
        <f>IF(Q62="","",VLOOKUP(Q62,【HP掲載時は非表示】競技会情報!$D$3:$E$42,2,FALSE))</f>
        <v/>
      </c>
      <c r="T62" s="84"/>
      <c r="U62" s="85"/>
      <c r="V62" s="84"/>
      <c r="W62" s="85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>
      <c r="B63" s="111">
        <v>59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7" t="str">
        <f>IF(K63="","",VLOOKUP(K63,【HP掲載時は非表示】競技会情報!$D$3:$E$42,2,FALSE))</f>
        <v/>
      </c>
      <c r="N63" s="84"/>
      <c r="O63" s="85"/>
      <c r="P63" s="7" t="str">
        <f>IF(N63="","",VLOOKUP(N63,【HP掲載時は非表示】競技会情報!$D$3:$E$42,2,FALSE))</f>
        <v/>
      </c>
      <c r="Q63" s="84"/>
      <c r="R63" s="85"/>
      <c r="S63" s="7" t="str">
        <f>IF(Q63="","",VLOOKUP(Q63,【HP掲載時は非表示】競技会情報!$D$3:$E$42,2,FALSE))</f>
        <v/>
      </c>
      <c r="T63" s="84"/>
      <c r="U63" s="85"/>
      <c r="V63" s="84"/>
      <c r="W63" s="85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>
      <c r="B64" s="111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7" t="str">
        <f>IF(K64="","",VLOOKUP(K64,【HP掲載時は非表示】競技会情報!$D$3:$E$42,2,FALSE))</f>
        <v/>
      </c>
      <c r="N64" s="84"/>
      <c r="O64" s="85"/>
      <c r="P64" s="7" t="str">
        <f>IF(N64="","",VLOOKUP(N64,【HP掲載時は非表示】競技会情報!$D$3:$E$42,2,FALSE))</f>
        <v/>
      </c>
      <c r="Q64" s="84"/>
      <c r="R64" s="85"/>
      <c r="S64" s="7" t="str">
        <f>IF(Q64="","",VLOOKUP(Q64,【HP掲載時は非表示】競技会情報!$D$3:$E$42,2,FALSE))</f>
        <v/>
      </c>
      <c r="T64" s="84"/>
      <c r="U64" s="85"/>
      <c r="V64" s="84"/>
      <c r="W64" s="85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>
      <c r="B65" s="111">
        <v>61</v>
      </c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7" t="str">
        <f>IF(K65="","",VLOOKUP(K65,【HP掲載時は非表示】競技会情報!$D$3:$E$42,2,FALSE))</f>
        <v/>
      </c>
      <c r="N65" s="84"/>
      <c r="O65" s="85"/>
      <c r="P65" s="7" t="str">
        <f>IF(N65="","",VLOOKUP(N65,【HP掲載時は非表示】競技会情報!$D$3:$E$42,2,FALSE))</f>
        <v/>
      </c>
      <c r="Q65" s="84"/>
      <c r="R65" s="85"/>
      <c r="S65" s="7" t="str">
        <f>IF(Q65="","",VLOOKUP(Q65,【HP掲載時は非表示】競技会情報!$D$3:$E$42,2,FALSE))</f>
        <v/>
      </c>
      <c r="T65" s="84"/>
      <c r="U65" s="85"/>
      <c r="V65" s="84"/>
      <c r="W65" s="85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>
      <c r="B66" s="111">
        <v>62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7" t="str">
        <f>IF(K66="","",VLOOKUP(K66,【HP掲載時は非表示】競技会情報!$D$3:$E$42,2,FALSE))</f>
        <v/>
      </c>
      <c r="N66" s="84"/>
      <c r="O66" s="85"/>
      <c r="P66" s="7" t="str">
        <f>IF(N66="","",VLOOKUP(N66,【HP掲載時は非表示】競技会情報!$D$3:$E$42,2,FALSE))</f>
        <v/>
      </c>
      <c r="Q66" s="84"/>
      <c r="R66" s="85"/>
      <c r="S66" s="7" t="str">
        <f>IF(Q66="","",VLOOKUP(Q66,【HP掲載時は非表示】競技会情報!$D$3:$E$42,2,FALSE))</f>
        <v/>
      </c>
      <c r="T66" s="84"/>
      <c r="U66" s="85"/>
      <c r="V66" s="84"/>
      <c r="W66" s="85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>
      <c r="B67" s="111">
        <v>63</v>
      </c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7" t="str">
        <f>IF(K67="","",VLOOKUP(K67,【HP掲載時は非表示】競技会情報!$D$3:$E$42,2,FALSE))</f>
        <v/>
      </c>
      <c r="N67" s="84"/>
      <c r="O67" s="85"/>
      <c r="P67" s="7" t="str">
        <f>IF(N67="","",VLOOKUP(N67,【HP掲載時は非表示】競技会情報!$D$3:$E$42,2,FALSE))</f>
        <v/>
      </c>
      <c r="Q67" s="84"/>
      <c r="R67" s="85"/>
      <c r="S67" s="7" t="str">
        <f>IF(Q67="","",VLOOKUP(Q67,【HP掲載時は非表示】競技会情報!$D$3:$E$42,2,FALSE))</f>
        <v/>
      </c>
      <c r="T67" s="84"/>
      <c r="U67" s="85"/>
      <c r="V67" s="84"/>
      <c r="W67" s="85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>
      <c r="B68" s="111">
        <v>64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7" t="str">
        <f>IF(K68="","",VLOOKUP(K68,【HP掲載時は非表示】競技会情報!$D$3:$E$42,2,FALSE))</f>
        <v/>
      </c>
      <c r="N68" s="84"/>
      <c r="O68" s="85"/>
      <c r="P68" s="7" t="str">
        <f>IF(N68="","",VLOOKUP(N68,【HP掲載時は非表示】競技会情報!$D$3:$E$42,2,FALSE))</f>
        <v/>
      </c>
      <c r="Q68" s="84"/>
      <c r="R68" s="85"/>
      <c r="S68" s="7" t="str">
        <f>IF(Q68="","",VLOOKUP(Q68,【HP掲載時は非表示】競技会情報!$D$3:$E$42,2,FALSE))</f>
        <v/>
      </c>
      <c r="T68" s="84"/>
      <c r="U68" s="85"/>
      <c r="V68" s="84"/>
      <c r="W68" s="85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>
      <c r="B69" s="111">
        <v>65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7" t="str">
        <f>IF(K69="","",VLOOKUP(K69,【HP掲載時は非表示】競技会情報!$D$3:$E$42,2,FALSE))</f>
        <v/>
      </c>
      <c r="N69" s="84"/>
      <c r="O69" s="85"/>
      <c r="P69" s="7" t="str">
        <f>IF(N69="","",VLOOKUP(N69,【HP掲載時は非表示】競技会情報!$D$3:$E$42,2,FALSE))</f>
        <v/>
      </c>
      <c r="Q69" s="84"/>
      <c r="R69" s="85"/>
      <c r="S69" s="7" t="str">
        <f>IF(Q69="","",VLOOKUP(Q69,【HP掲載時は非表示】競技会情報!$D$3:$E$42,2,FALSE))</f>
        <v/>
      </c>
      <c r="T69" s="84"/>
      <c r="U69" s="85"/>
      <c r="V69" s="84"/>
      <c r="W69" s="85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>
      <c r="B70" s="111">
        <v>66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7" t="str">
        <f>IF(K70="","",VLOOKUP(K70,【HP掲載時は非表示】競技会情報!$D$3:$E$42,2,FALSE))</f>
        <v/>
      </c>
      <c r="N70" s="84"/>
      <c r="O70" s="85"/>
      <c r="P70" s="7" t="str">
        <f>IF(N70="","",VLOOKUP(N70,【HP掲載時は非表示】競技会情報!$D$3:$E$42,2,FALSE))</f>
        <v/>
      </c>
      <c r="Q70" s="84"/>
      <c r="R70" s="85"/>
      <c r="S70" s="7" t="str">
        <f>IF(Q70="","",VLOOKUP(Q70,【HP掲載時は非表示】競技会情報!$D$3:$E$42,2,FALSE))</f>
        <v/>
      </c>
      <c r="T70" s="84"/>
      <c r="U70" s="85"/>
      <c r="V70" s="84"/>
      <c r="W70" s="85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>
      <c r="B71" s="111">
        <v>67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7" t="str">
        <f>IF(K71="","",VLOOKUP(K71,【HP掲載時は非表示】競技会情報!$D$3:$E$42,2,FALSE))</f>
        <v/>
      </c>
      <c r="N71" s="84"/>
      <c r="O71" s="85"/>
      <c r="P71" s="7" t="str">
        <f>IF(N71="","",VLOOKUP(N71,【HP掲載時は非表示】競技会情報!$D$3:$E$42,2,FALSE))</f>
        <v/>
      </c>
      <c r="Q71" s="84"/>
      <c r="R71" s="85"/>
      <c r="S71" s="7" t="str">
        <f>IF(Q71="","",VLOOKUP(Q71,【HP掲載時は非表示】競技会情報!$D$3:$E$42,2,FALSE))</f>
        <v/>
      </c>
      <c r="T71" s="84"/>
      <c r="U71" s="85"/>
      <c r="V71" s="84"/>
      <c r="W71" s="85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>
      <c r="B72" s="111">
        <v>68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7" t="str">
        <f>IF(K72="","",VLOOKUP(K72,【HP掲載時は非表示】競技会情報!$D$3:$E$42,2,FALSE))</f>
        <v/>
      </c>
      <c r="N72" s="84"/>
      <c r="O72" s="85"/>
      <c r="P72" s="7" t="str">
        <f>IF(N72="","",VLOOKUP(N72,【HP掲載時は非表示】競技会情報!$D$3:$E$42,2,FALSE))</f>
        <v/>
      </c>
      <c r="Q72" s="84"/>
      <c r="R72" s="85"/>
      <c r="S72" s="7" t="str">
        <f>IF(Q72="","",VLOOKUP(Q72,【HP掲載時は非表示】競技会情報!$D$3:$E$42,2,FALSE))</f>
        <v/>
      </c>
      <c r="T72" s="84"/>
      <c r="U72" s="85"/>
      <c r="V72" s="84"/>
      <c r="W72" s="85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>
      <c r="B73" s="111">
        <v>69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7" t="str">
        <f>IF(K73="","",VLOOKUP(K73,【HP掲載時は非表示】競技会情報!$D$3:$E$42,2,FALSE))</f>
        <v/>
      </c>
      <c r="N73" s="84"/>
      <c r="O73" s="85"/>
      <c r="P73" s="7" t="str">
        <f>IF(N73="","",VLOOKUP(N73,【HP掲載時は非表示】競技会情報!$D$3:$E$42,2,FALSE))</f>
        <v/>
      </c>
      <c r="Q73" s="84"/>
      <c r="R73" s="85"/>
      <c r="S73" s="7" t="str">
        <f>IF(Q73="","",VLOOKUP(Q73,【HP掲載時は非表示】競技会情報!$D$3:$E$42,2,FALSE))</f>
        <v/>
      </c>
      <c r="T73" s="84"/>
      <c r="U73" s="85"/>
      <c r="V73" s="84"/>
      <c r="W73" s="85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>
      <c r="B74" s="111">
        <v>70</v>
      </c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7" t="str">
        <f>IF(K74="","",VLOOKUP(K74,【HP掲載時は非表示】競技会情報!$D$3:$E$42,2,FALSE))</f>
        <v/>
      </c>
      <c r="N74" s="84"/>
      <c r="O74" s="85"/>
      <c r="P74" s="7" t="str">
        <f>IF(N74="","",VLOOKUP(N74,【HP掲載時は非表示】競技会情報!$D$3:$E$42,2,FALSE))</f>
        <v/>
      </c>
      <c r="Q74" s="84"/>
      <c r="R74" s="85"/>
      <c r="S74" s="7" t="str">
        <f>IF(Q74="","",VLOOKUP(Q74,【HP掲載時は非表示】競技会情報!$D$3:$E$42,2,FALSE))</f>
        <v/>
      </c>
      <c r="T74" s="84"/>
      <c r="U74" s="85"/>
      <c r="V74" s="84"/>
      <c r="W74" s="85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>
      <c r="B75" s="111">
        <v>71</v>
      </c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7" t="str">
        <f>IF(K75="","",VLOOKUP(K75,【HP掲載時は非表示】競技会情報!$D$3:$E$42,2,FALSE))</f>
        <v/>
      </c>
      <c r="N75" s="84"/>
      <c r="O75" s="85"/>
      <c r="P75" s="7" t="str">
        <f>IF(N75="","",VLOOKUP(N75,【HP掲載時は非表示】競技会情報!$D$3:$E$42,2,FALSE))</f>
        <v/>
      </c>
      <c r="Q75" s="84"/>
      <c r="R75" s="85"/>
      <c r="S75" s="7" t="str">
        <f>IF(Q75="","",VLOOKUP(Q75,【HP掲載時は非表示】競技会情報!$D$3:$E$42,2,FALSE))</f>
        <v/>
      </c>
      <c r="T75" s="84"/>
      <c r="U75" s="85"/>
      <c r="V75" s="84"/>
      <c r="W75" s="85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>
      <c r="B76" s="111">
        <v>72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7" t="str">
        <f>IF(K76="","",VLOOKUP(K76,【HP掲載時は非表示】競技会情報!$D$3:$E$42,2,FALSE))</f>
        <v/>
      </c>
      <c r="N76" s="84"/>
      <c r="O76" s="85"/>
      <c r="P76" s="7" t="str">
        <f>IF(N76="","",VLOOKUP(N76,【HP掲載時は非表示】競技会情報!$D$3:$E$42,2,FALSE))</f>
        <v/>
      </c>
      <c r="Q76" s="84"/>
      <c r="R76" s="85"/>
      <c r="S76" s="7" t="str">
        <f>IF(Q76="","",VLOOKUP(Q76,【HP掲載時は非表示】競技会情報!$D$3:$E$42,2,FALSE))</f>
        <v/>
      </c>
      <c r="T76" s="84"/>
      <c r="U76" s="85"/>
      <c r="V76" s="84"/>
      <c r="W76" s="85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>
      <c r="B77" s="111">
        <v>73</v>
      </c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7" t="str">
        <f>IF(K77="","",VLOOKUP(K77,【HP掲載時は非表示】競技会情報!$D$3:$E$42,2,FALSE))</f>
        <v/>
      </c>
      <c r="N77" s="84"/>
      <c r="O77" s="85"/>
      <c r="P77" s="7" t="str">
        <f>IF(N77="","",VLOOKUP(N77,【HP掲載時は非表示】競技会情報!$D$3:$E$42,2,FALSE))</f>
        <v/>
      </c>
      <c r="Q77" s="84"/>
      <c r="R77" s="85"/>
      <c r="S77" s="7" t="str">
        <f>IF(Q77="","",VLOOKUP(Q77,【HP掲載時は非表示】競技会情報!$D$3:$E$42,2,FALSE))</f>
        <v/>
      </c>
      <c r="T77" s="84"/>
      <c r="U77" s="85"/>
      <c r="V77" s="84"/>
      <c r="W77" s="85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>
      <c r="B78" s="111">
        <v>74</v>
      </c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7" t="str">
        <f>IF(K78="","",VLOOKUP(K78,【HP掲載時は非表示】競技会情報!$D$3:$E$42,2,FALSE))</f>
        <v/>
      </c>
      <c r="N78" s="84"/>
      <c r="O78" s="85"/>
      <c r="P78" s="7" t="str">
        <f>IF(N78="","",VLOOKUP(N78,【HP掲載時は非表示】競技会情報!$D$3:$E$42,2,FALSE))</f>
        <v/>
      </c>
      <c r="Q78" s="84"/>
      <c r="R78" s="85"/>
      <c r="S78" s="7" t="str">
        <f>IF(Q78="","",VLOOKUP(Q78,【HP掲載時は非表示】競技会情報!$D$3:$E$42,2,FALSE))</f>
        <v/>
      </c>
      <c r="T78" s="84"/>
      <c r="U78" s="85"/>
      <c r="V78" s="84"/>
      <c r="W78" s="85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>
      <c r="B79" s="111">
        <v>75</v>
      </c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7" t="str">
        <f>IF(K79="","",VLOOKUP(K79,【HP掲載時は非表示】競技会情報!$D$3:$E$42,2,FALSE))</f>
        <v/>
      </c>
      <c r="N79" s="84"/>
      <c r="O79" s="85"/>
      <c r="P79" s="7" t="str">
        <f>IF(N79="","",VLOOKUP(N79,【HP掲載時は非表示】競技会情報!$D$3:$E$42,2,FALSE))</f>
        <v/>
      </c>
      <c r="Q79" s="84"/>
      <c r="R79" s="85"/>
      <c r="S79" s="7" t="str">
        <f>IF(Q79="","",VLOOKUP(Q79,【HP掲載時は非表示】競技会情報!$D$3:$E$42,2,FALSE))</f>
        <v/>
      </c>
      <c r="T79" s="84"/>
      <c r="U79" s="85"/>
      <c r="V79" s="84"/>
      <c r="W79" s="85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>
      <c r="B80" s="111">
        <v>76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  <c r="M80" s="7" t="str">
        <f>IF(K80="","",VLOOKUP(K80,【HP掲載時は非表示】競技会情報!$D$3:$E$42,2,FALSE))</f>
        <v/>
      </c>
      <c r="N80" s="84"/>
      <c r="O80" s="85"/>
      <c r="P80" s="7" t="str">
        <f>IF(N80="","",VLOOKUP(N80,【HP掲載時は非表示】競技会情報!$D$3:$E$42,2,FALSE))</f>
        <v/>
      </c>
      <c r="Q80" s="84"/>
      <c r="R80" s="85"/>
      <c r="S80" s="7" t="str">
        <f>IF(Q80="","",VLOOKUP(Q80,【HP掲載時は非表示】競技会情報!$D$3:$E$42,2,FALSE))</f>
        <v/>
      </c>
      <c r="T80" s="84"/>
      <c r="U80" s="85"/>
      <c r="V80" s="84"/>
      <c r="W80" s="85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>
      <c r="B81" s="111">
        <v>77</v>
      </c>
      <c r="C81" s="84"/>
      <c r="D81" s="84"/>
      <c r="E81" s="84"/>
      <c r="F81" s="84"/>
      <c r="G81" s="84"/>
      <c r="H81" s="84"/>
      <c r="I81" s="84"/>
      <c r="J81" s="84"/>
      <c r="K81" s="84"/>
      <c r="L81" s="85"/>
      <c r="M81" s="7" t="str">
        <f>IF(K81="","",VLOOKUP(K81,【HP掲載時は非表示】競技会情報!$D$3:$E$42,2,FALSE))</f>
        <v/>
      </c>
      <c r="N81" s="84"/>
      <c r="O81" s="85"/>
      <c r="P81" s="7" t="str">
        <f>IF(N81="","",VLOOKUP(N81,【HP掲載時は非表示】競技会情報!$D$3:$E$42,2,FALSE))</f>
        <v/>
      </c>
      <c r="Q81" s="84"/>
      <c r="R81" s="85"/>
      <c r="S81" s="7" t="str">
        <f>IF(Q81="","",VLOOKUP(Q81,【HP掲載時は非表示】競技会情報!$D$3:$E$42,2,FALSE))</f>
        <v/>
      </c>
      <c r="T81" s="84"/>
      <c r="U81" s="85"/>
      <c r="V81" s="84"/>
      <c r="W81" s="85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>
      <c r="B82" s="111">
        <v>78</v>
      </c>
      <c r="C82" s="84"/>
      <c r="D82" s="84"/>
      <c r="E82" s="84"/>
      <c r="F82" s="84"/>
      <c r="G82" s="84"/>
      <c r="H82" s="84"/>
      <c r="I82" s="84"/>
      <c r="J82" s="84"/>
      <c r="K82" s="84"/>
      <c r="L82" s="85"/>
      <c r="M82" s="7" t="str">
        <f>IF(K82="","",VLOOKUP(K82,【HP掲載時は非表示】競技会情報!$D$3:$E$42,2,FALSE))</f>
        <v/>
      </c>
      <c r="N82" s="84"/>
      <c r="O82" s="85"/>
      <c r="P82" s="7" t="str">
        <f>IF(N82="","",VLOOKUP(N82,【HP掲載時は非表示】競技会情報!$D$3:$E$42,2,FALSE))</f>
        <v/>
      </c>
      <c r="Q82" s="84"/>
      <c r="R82" s="85"/>
      <c r="S82" s="7" t="str">
        <f>IF(Q82="","",VLOOKUP(Q82,【HP掲載時は非表示】競技会情報!$D$3:$E$42,2,FALSE))</f>
        <v/>
      </c>
      <c r="T82" s="84"/>
      <c r="U82" s="85"/>
      <c r="V82" s="84"/>
      <c r="W82" s="85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>
      <c r="B83" s="111">
        <v>79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  <c r="M83" s="7" t="str">
        <f>IF(K83="","",VLOOKUP(K83,【HP掲載時は非表示】競技会情報!$D$3:$E$42,2,FALSE))</f>
        <v/>
      </c>
      <c r="N83" s="84"/>
      <c r="O83" s="85"/>
      <c r="P83" s="7" t="str">
        <f>IF(N83="","",VLOOKUP(N83,【HP掲載時は非表示】競技会情報!$D$3:$E$42,2,FALSE))</f>
        <v/>
      </c>
      <c r="Q83" s="84"/>
      <c r="R83" s="85"/>
      <c r="S83" s="7" t="str">
        <f>IF(Q83="","",VLOOKUP(Q83,【HP掲載時は非表示】競技会情報!$D$3:$E$42,2,FALSE))</f>
        <v/>
      </c>
      <c r="T83" s="84"/>
      <c r="U83" s="85"/>
      <c r="V83" s="84"/>
      <c r="W83" s="85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>
      <c r="B84" s="111">
        <v>80</v>
      </c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7" t="str">
        <f>IF(K84="","",VLOOKUP(K84,【HP掲載時は非表示】競技会情報!$D$3:$E$42,2,FALSE))</f>
        <v/>
      </c>
      <c r="N84" s="84"/>
      <c r="O84" s="85"/>
      <c r="P84" s="7" t="str">
        <f>IF(N84="","",VLOOKUP(N84,【HP掲載時は非表示】競技会情報!$D$3:$E$42,2,FALSE))</f>
        <v/>
      </c>
      <c r="Q84" s="84"/>
      <c r="R84" s="85"/>
      <c r="S84" s="7" t="str">
        <f>IF(Q84="","",VLOOKUP(Q84,【HP掲載時は非表示】競技会情報!$D$3:$E$42,2,FALSE))</f>
        <v/>
      </c>
      <c r="T84" s="84"/>
      <c r="U84" s="85"/>
      <c r="V84" s="84"/>
      <c r="W84" s="85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>
      <c r="B85" s="111">
        <v>81</v>
      </c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7" t="str">
        <f>IF(K85="","",VLOOKUP(K85,【HP掲載時は非表示】競技会情報!$D$3:$E$42,2,FALSE))</f>
        <v/>
      </c>
      <c r="N85" s="84"/>
      <c r="O85" s="85"/>
      <c r="P85" s="7" t="str">
        <f>IF(N85="","",VLOOKUP(N85,【HP掲載時は非表示】競技会情報!$D$3:$E$42,2,FALSE))</f>
        <v/>
      </c>
      <c r="Q85" s="84"/>
      <c r="R85" s="85"/>
      <c r="S85" s="7" t="str">
        <f>IF(Q85="","",VLOOKUP(Q85,【HP掲載時は非表示】競技会情報!$D$3:$E$42,2,FALSE))</f>
        <v/>
      </c>
      <c r="T85" s="84"/>
      <c r="U85" s="85"/>
      <c r="V85" s="84"/>
      <c r="W85" s="85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>
      <c r="B86" s="111">
        <v>82</v>
      </c>
      <c r="C86" s="84"/>
      <c r="D86" s="84"/>
      <c r="E86" s="84"/>
      <c r="F86" s="84"/>
      <c r="G86" s="84"/>
      <c r="H86" s="84"/>
      <c r="I86" s="84"/>
      <c r="J86" s="84"/>
      <c r="K86" s="84"/>
      <c r="L86" s="85"/>
      <c r="M86" s="7" t="str">
        <f>IF(K86="","",VLOOKUP(K86,【HP掲載時は非表示】競技会情報!$D$3:$E$42,2,FALSE))</f>
        <v/>
      </c>
      <c r="N86" s="84"/>
      <c r="O86" s="85"/>
      <c r="P86" s="7" t="str">
        <f>IF(N86="","",VLOOKUP(N86,【HP掲載時は非表示】競技会情報!$D$3:$E$42,2,FALSE))</f>
        <v/>
      </c>
      <c r="Q86" s="84"/>
      <c r="R86" s="85"/>
      <c r="S86" s="7" t="str">
        <f>IF(Q86="","",VLOOKUP(Q86,【HP掲載時は非表示】競技会情報!$D$3:$E$42,2,FALSE))</f>
        <v/>
      </c>
      <c r="T86" s="84"/>
      <c r="U86" s="85"/>
      <c r="V86" s="84"/>
      <c r="W86" s="85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>
      <c r="B87" s="111">
        <v>83</v>
      </c>
      <c r="C87" s="84"/>
      <c r="D87" s="84"/>
      <c r="E87" s="84"/>
      <c r="F87" s="84"/>
      <c r="G87" s="84"/>
      <c r="H87" s="84"/>
      <c r="I87" s="84"/>
      <c r="J87" s="84"/>
      <c r="K87" s="84"/>
      <c r="L87" s="85"/>
      <c r="M87" s="7" t="str">
        <f>IF(K87="","",VLOOKUP(K87,【HP掲載時は非表示】競技会情報!$D$3:$E$42,2,FALSE))</f>
        <v/>
      </c>
      <c r="N87" s="84"/>
      <c r="O87" s="85"/>
      <c r="P87" s="7" t="str">
        <f>IF(N87="","",VLOOKUP(N87,【HP掲載時は非表示】競技会情報!$D$3:$E$42,2,FALSE))</f>
        <v/>
      </c>
      <c r="Q87" s="84"/>
      <c r="R87" s="85"/>
      <c r="S87" s="7" t="str">
        <f>IF(Q87="","",VLOOKUP(Q87,【HP掲載時は非表示】競技会情報!$D$3:$E$42,2,FALSE))</f>
        <v/>
      </c>
      <c r="T87" s="84"/>
      <c r="U87" s="85"/>
      <c r="V87" s="84"/>
      <c r="W87" s="85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>
      <c r="B88" s="111">
        <v>84</v>
      </c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7" t="str">
        <f>IF(K88="","",VLOOKUP(K88,【HP掲載時は非表示】競技会情報!$D$3:$E$42,2,FALSE))</f>
        <v/>
      </c>
      <c r="N88" s="84"/>
      <c r="O88" s="85"/>
      <c r="P88" s="7" t="str">
        <f>IF(N88="","",VLOOKUP(N88,【HP掲載時は非表示】競技会情報!$D$3:$E$42,2,FALSE))</f>
        <v/>
      </c>
      <c r="Q88" s="84"/>
      <c r="R88" s="85"/>
      <c r="S88" s="7" t="str">
        <f>IF(Q88="","",VLOOKUP(Q88,【HP掲載時は非表示】競技会情報!$D$3:$E$42,2,FALSE))</f>
        <v/>
      </c>
      <c r="T88" s="84"/>
      <c r="U88" s="85"/>
      <c r="V88" s="84"/>
      <c r="W88" s="85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>
      <c r="B89" s="111">
        <v>85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  <c r="M89" s="7" t="str">
        <f>IF(K89="","",VLOOKUP(K89,【HP掲載時は非表示】競技会情報!$D$3:$E$42,2,FALSE))</f>
        <v/>
      </c>
      <c r="N89" s="84"/>
      <c r="O89" s="85"/>
      <c r="P89" s="7" t="str">
        <f>IF(N89="","",VLOOKUP(N89,【HP掲載時は非表示】競技会情報!$D$3:$E$42,2,FALSE))</f>
        <v/>
      </c>
      <c r="Q89" s="84"/>
      <c r="R89" s="85"/>
      <c r="S89" s="7" t="str">
        <f>IF(Q89="","",VLOOKUP(Q89,【HP掲載時は非表示】競技会情報!$D$3:$E$42,2,FALSE))</f>
        <v/>
      </c>
      <c r="T89" s="84"/>
      <c r="U89" s="85"/>
      <c r="V89" s="84"/>
      <c r="W89" s="85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>
      <c r="B90" s="111">
        <v>86</v>
      </c>
      <c r="C90" s="84"/>
      <c r="D90" s="84"/>
      <c r="E90" s="84"/>
      <c r="F90" s="84"/>
      <c r="G90" s="84"/>
      <c r="H90" s="84"/>
      <c r="I90" s="84"/>
      <c r="J90" s="84"/>
      <c r="K90" s="84"/>
      <c r="L90" s="85"/>
      <c r="M90" s="7" t="str">
        <f>IF(K90="","",VLOOKUP(K90,【HP掲載時は非表示】競技会情報!$D$3:$E$42,2,FALSE))</f>
        <v/>
      </c>
      <c r="N90" s="84"/>
      <c r="O90" s="85"/>
      <c r="P90" s="7" t="str">
        <f>IF(N90="","",VLOOKUP(N90,【HP掲載時は非表示】競技会情報!$D$3:$E$42,2,FALSE))</f>
        <v/>
      </c>
      <c r="Q90" s="84"/>
      <c r="R90" s="85"/>
      <c r="S90" s="7" t="str">
        <f>IF(Q90="","",VLOOKUP(Q90,【HP掲載時は非表示】競技会情報!$D$3:$E$42,2,FALSE))</f>
        <v/>
      </c>
      <c r="T90" s="84"/>
      <c r="U90" s="85"/>
      <c r="V90" s="84"/>
      <c r="W90" s="85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>
      <c r="B91" s="111">
        <v>87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  <c r="M91" s="7" t="str">
        <f>IF(K91="","",VLOOKUP(K91,【HP掲載時は非表示】競技会情報!$D$3:$E$42,2,FALSE))</f>
        <v/>
      </c>
      <c r="N91" s="84"/>
      <c r="O91" s="85"/>
      <c r="P91" s="7" t="str">
        <f>IF(N91="","",VLOOKUP(N91,【HP掲載時は非表示】競技会情報!$D$3:$E$42,2,FALSE))</f>
        <v/>
      </c>
      <c r="Q91" s="84"/>
      <c r="R91" s="85"/>
      <c r="S91" s="7" t="str">
        <f>IF(Q91="","",VLOOKUP(Q91,【HP掲載時は非表示】競技会情報!$D$3:$E$42,2,FALSE))</f>
        <v/>
      </c>
      <c r="T91" s="84"/>
      <c r="U91" s="85"/>
      <c r="V91" s="84"/>
      <c r="W91" s="85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>
      <c r="B92" s="111">
        <v>88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7" t="str">
        <f>IF(K92="","",VLOOKUP(K92,【HP掲載時は非表示】競技会情報!$D$3:$E$42,2,FALSE))</f>
        <v/>
      </c>
      <c r="N92" s="84"/>
      <c r="O92" s="85"/>
      <c r="P92" s="7" t="str">
        <f>IF(N92="","",VLOOKUP(N92,【HP掲載時は非表示】競技会情報!$D$3:$E$42,2,FALSE))</f>
        <v/>
      </c>
      <c r="Q92" s="84"/>
      <c r="R92" s="85"/>
      <c r="S92" s="7" t="str">
        <f>IF(Q92="","",VLOOKUP(Q92,【HP掲載時は非表示】競技会情報!$D$3:$E$42,2,FALSE))</f>
        <v/>
      </c>
      <c r="T92" s="84"/>
      <c r="U92" s="85"/>
      <c r="V92" s="84"/>
      <c r="W92" s="85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>
      <c r="B93" s="111">
        <v>89</v>
      </c>
      <c r="C93" s="84"/>
      <c r="D93" s="84"/>
      <c r="E93" s="84"/>
      <c r="F93" s="84"/>
      <c r="G93" s="84"/>
      <c r="H93" s="84"/>
      <c r="I93" s="84"/>
      <c r="J93" s="84"/>
      <c r="K93" s="84"/>
      <c r="L93" s="85"/>
      <c r="M93" s="7" t="str">
        <f>IF(K93="","",VLOOKUP(K93,【HP掲載時は非表示】競技会情報!$D$3:$E$42,2,FALSE))</f>
        <v/>
      </c>
      <c r="N93" s="84"/>
      <c r="O93" s="85"/>
      <c r="P93" s="7" t="str">
        <f>IF(N93="","",VLOOKUP(N93,【HP掲載時は非表示】競技会情報!$D$3:$E$42,2,FALSE))</f>
        <v/>
      </c>
      <c r="Q93" s="84"/>
      <c r="R93" s="85"/>
      <c r="S93" s="7" t="str">
        <f>IF(Q93="","",VLOOKUP(Q93,【HP掲載時は非表示】競技会情報!$D$3:$E$42,2,FALSE))</f>
        <v/>
      </c>
      <c r="T93" s="84"/>
      <c r="U93" s="85"/>
      <c r="V93" s="84"/>
      <c r="W93" s="85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>
      <c r="B94" s="111">
        <v>90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7" t="str">
        <f>IF(K94="","",VLOOKUP(K94,【HP掲載時は非表示】競技会情報!$D$3:$E$42,2,FALSE))</f>
        <v/>
      </c>
      <c r="N94" s="84"/>
      <c r="O94" s="85"/>
      <c r="P94" s="7" t="str">
        <f>IF(N94="","",VLOOKUP(N94,【HP掲載時は非表示】競技会情報!$D$3:$E$42,2,FALSE))</f>
        <v/>
      </c>
      <c r="Q94" s="84"/>
      <c r="R94" s="85"/>
      <c r="S94" s="7" t="str">
        <f>IF(Q94="","",VLOOKUP(Q94,【HP掲載時は非表示】競技会情報!$D$3:$E$42,2,FALSE))</f>
        <v/>
      </c>
      <c r="T94" s="84"/>
      <c r="U94" s="85"/>
      <c r="V94" s="84"/>
      <c r="W94" s="85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>
      <c r="B95" s="111">
        <v>91</v>
      </c>
      <c r="C95" s="84"/>
      <c r="D95" s="84"/>
      <c r="E95" s="84"/>
      <c r="F95" s="84"/>
      <c r="G95" s="84"/>
      <c r="H95" s="84"/>
      <c r="I95" s="84"/>
      <c r="J95" s="84"/>
      <c r="K95" s="84"/>
      <c r="L95" s="85"/>
      <c r="M95" s="7" t="str">
        <f>IF(K95="","",VLOOKUP(K95,【HP掲載時は非表示】競技会情報!$D$3:$E$42,2,FALSE))</f>
        <v/>
      </c>
      <c r="N95" s="84"/>
      <c r="O95" s="85"/>
      <c r="P95" s="7" t="str">
        <f>IF(N95="","",VLOOKUP(N95,【HP掲載時は非表示】競技会情報!$D$3:$E$42,2,FALSE))</f>
        <v/>
      </c>
      <c r="Q95" s="84"/>
      <c r="R95" s="85"/>
      <c r="S95" s="7" t="str">
        <f>IF(Q95="","",VLOOKUP(Q95,【HP掲載時は非表示】競技会情報!$D$3:$E$42,2,FALSE))</f>
        <v/>
      </c>
      <c r="T95" s="84"/>
      <c r="U95" s="85"/>
      <c r="V95" s="84"/>
      <c r="W95" s="85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>
      <c r="B96" s="111">
        <v>92</v>
      </c>
      <c r="C96" s="84"/>
      <c r="D96" s="84"/>
      <c r="E96" s="84"/>
      <c r="F96" s="84"/>
      <c r="G96" s="84"/>
      <c r="H96" s="84"/>
      <c r="I96" s="84"/>
      <c r="J96" s="84"/>
      <c r="K96" s="84"/>
      <c r="L96" s="85"/>
      <c r="M96" s="7" t="str">
        <f>IF(K96="","",VLOOKUP(K96,【HP掲載時は非表示】競技会情報!$D$3:$E$42,2,FALSE))</f>
        <v/>
      </c>
      <c r="N96" s="84"/>
      <c r="O96" s="85"/>
      <c r="P96" s="7" t="str">
        <f>IF(N96="","",VLOOKUP(N96,【HP掲載時は非表示】競技会情報!$D$3:$E$42,2,FALSE))</f>
        <v/>
      </c>
      <c r="Q96" s="84"/>
      <c r="R96" s="85"/>
      <c r="S96" s="7" t="str">
        <f>IF(Q96="","",VLOOKUP(Q96,【HP掲載時は非表示】競技会情報!$D$3:$E$42,2,FALSE))</f>
        <v/>
      </c>
      <c r="T96" s="84"/>
      <c r="U96" s="85"/>
      <c r="V96" s="84"/>
      <c r="W96" s="85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>
      <c r="B97" s="111">
        <v>93</v>
      </c>
      <c r="C97" s="84"/>
      <c r="D97" s="84"/>
      <c r="E97" s="84"/>
      <c r="F97" s="84"/>
      <c r="G97" s="84"/>
      <c r="H97" s="84"/>
      <c r="I97" s="84"/>
      <c r="J97" s="84"/>
      <c r="K97" s="84"/>
      <c r="L97" s="85"/>
      <c r="M97" s="7" t="str">
        <f>IF(K97="","",VLOOKUP(K97,【HP掲載時は非表示】競技会情報!$D$3:$E$42,2,FALSE))</f>
        <v/>
      </c>
      <c r="N97" s="84"/>
      <c r="O97" s="85"/>
      <c r="P97" s="7" t="str">
        <f>IF(N97="","",VLOOKUP(N97,【HP掲載時は非表示】競技会情報!$D$3:$E$42,2,FALSE))</f>
        <v/>
      </c>
      <c r="Q97" s="84"/>
      <c r="R97" s="85"/>
      <c r="S97" s="7" t="str">
        <f>IF(Q97="","",VLOOKUP(Q97,【HP掲載時は非表示】競技会情報!$D$3:$E$42,2,FALSE))</f>
        <v/>
      </c>
      <c r="T97" s="84"/>
      <c r="U97" s="85"/>
      <c r="V97" s="84"/>
      <c r="W97" s="85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>
      <c r="B98" s="111">
        <v>94</v>
      </c>
      <c r="C98" s="84"/>
      <c r="D98" s="84"/>
      <c r="E98" s="84"/>
      <c r="F98" s="84"/>
      <c r="G98" s="84"/>
      <c r="H98" s="84"/>
      <c r="I98" s="84"/>
      <c r="J98" s="84"/>
      <c r="K98" s="84"/>
      <c r="L98" s="85"/>
      <c r="M98" s="7" t="str">
        <f>IF(K98="","",VLOOKUP(K98,【HP掲載時は非表示】競技会情報!$D$3:$E$42,2,FALSE))</f>
        <v/>
      </c>
      <c r="N98" s="84"/>
      <c r="O98" s="85"/>
      <c r="P98" s="7" t="str">
        <f>IF(N98="","",VLOOKUP(N98,【HP掲載時は非表示】競技会情報!$D$3:$E$42,2,FALSE))</f>
        <v/>
      </c>
      <c r="Q98" s="84"/>
      <c r="R98" s="85"/>
      <c r="S98" s="7" t="str">
        <f>IF(Q98="","",VLOOKUP(Q98,【HP掲載時は非表示】競技会情報!$D$3:$E$42,2,FALSE))</f>
        <v/>
      </c>
      <c r="T98" s="84"/>
      <c r="U98" s="85"/>
      <c r="V98" s="84"/>
      <c r="W98" s="85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>
      <c r="B99" s="111">
        <v>95</v>
      </c>
      <c r="C99" s="84"/>
      <c r="D99" s="84"/>
      <c r="E99" s="84"/>
      <c r="F99" s="84"/>
      <c r="G99" s="84"/>
      <c r="H99" s="84"/>
      <c r="I99" s="84"/>
      <c r="J99" s="84"/>
      <c r="K99" s="84"/>
      <c r="L99" s="85"/>
      <c r="M99" s="7" t="str">
        <f>IF(K99="","",VLOOKUP(K99,【HP掲載時は非表示】競技会情報!$D$3:$E$42,2,FALSE))</f>
        <v/>
      </c>
      <c r="N99" s="84"/>
      <c r="O99" s="85"/>
      <c r="P99" s="7" t="str">
        <f>IF(N99="","",VLOOKUP(N99,【HP掲載時は非表示】競技会情報!$D$3:$E$42,2,FALSE))</f>
        <v/>
      </c>
      <c r="Q99" s="84"/>
      <c r="R99" s="85"/>
      <c r="S99" s="7" t="str">
        <f>IF(Q99="","",VLOOKUP(Q99,【HP掲載時は非表示】競技会情報!$D$3:$E$42,2,FALSE))</f>
        <v/>
      </c>
      <c r="T99" s="84"/>
      <c r="U99" s="85"/>
      <c r="V99" s="84"/>
      <c r="W99" s="85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>
      <c r="B100" s="111">
        <v>96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5"/>
      <c r="M100" s="7" t="str">
        <f>IF(K100="","",VLOOKUP(K100,【HP掲載時は非表示】競技会情報!$D$3:$E$42,2,FALSE))</f>
        <v/>
      </c>
      <c r="N100" s="84"/>
      <c r="O100" s="85"/>
      <c r="P100" s="7" t="str">
        <f>IF(N100="","",VLOOKUP(N100,【HP掲載時は非表示】競技会情報!$D$3:$E$42,2,FALSE))</f>
        <v/>
      </c>
      <c r="Q100" s="84"/>
      <c r="R100" s="85"/>
      <c r="S100" s="7" t="str">
        <f>IF(Q100="","",VLOOKUP(Q100,【HP掲載時は非表示】競技会情報!$D$3:$E$42,2,FALSE))</f>
        <v/>
      </c>
      <c r="T100" s="84"/>
      <c r="U100" s="85"/>
      <c r="V100" s="84"/>
      <c r="W100" s="85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>
      <c r="B101" s="111">
        <v>97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5"/>
      <c r="M101" s="7" t="str">
        <f>IF(K101="","",VLOOKUP(K101,【HP掲載時は非表示】競技会情報!$D$3:$E$42,2,FALSE))</f>
        <v/>
      </c>
      <c r="N101" s="84"/>
      <c r="O101" s="85"/>
      <c r="P101" s="7" t="str">
        <f>IF(N101="","",VLOOKUP(N101,【HP掲載時は非表示】競技会情報!$D$3:$E$42,2,FALSE))</f>
        <v/>
      </c>
      <c r="Q101" s="84"/>
      <c r="R101" s="85"/>
      <c r="S101" s="7" t="str">
        <f>IF(Q101="","",VLOOKUP(Q101,【HP掲載時は非表示】競技会情報!$D$3:$E$42,2,FALSE))</f>
        <v/>
      </c>
      <c r="T101" s="84"/>
      <c r="U101" s="85"/>
      <c r="V101" s="84"/>
      <c r="W101" s="85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>
      <c r="B102" s="111">
        <v>98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5"/>
      <c r="M102" s="7" t="str">
        <f>IF(K102="","",VLOOKUP(K102,【HP掲載時は非表示】競技会情報!$D$3:$E$42,2,FALSE))</f>
        <v/>
      </c>
      <c r="N102" s="84"/>
      <c r="O102" s="85"/>
      <c r="P102" s="7" t="str">
        <f>IF(N102="","",VLOOKUP(N102,【HP掲載時は非表示】競技会情報!$D$3:$E$42,2,FALSE))</f>
        <v/>
      </c>
      <c r="Q102" s="84"/>
      <c r="R102" s="85"/>
      <c r="S102" s="7" t="str">
        <f>IF(Q102="","",VLOOKUP(Q102,【HP掲載時は非表示】競技会情報!$D$3:$E$42,2,FALSE))</f>
        <v/>
      </c>
      <c r="T102" s="84"/>
      <c r="U102" s="85"/>
      <c r="V102" s="84"/>
      <c r="W102" s="85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>
      <c r="B103" s="111">
        <v>99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5"/>
      <c r="M103" s="7" t="str">
        <f>IF(K103="","",VLOOKUP(K103,【HP掲載時は非表示】競技会情報!$D$3:$E$42,2,FALSE))</f>
        <v/>
      </c>
      <c r="N103" s="84"/>
      <c r="O103" s="85"/>
      <c r="P103" s="7" t="str">
        <f>IF(N103="","",VLOOKUP(N103,【HP掲載時は非表示】競技会情報!$D$3:$E$42,2,FALSE))</f>
        <v/>
      </c>
      <c r="Q103" s="84"/>
      <c r="R103" s="85"/>
      <c r="S103" s="7" t="str">
        <f>IF(Q103="","",VLOOKUP(Q103,【HP掲載時は非表示】競技会情報!$D$3:$E$42,2,FALSE))</f>
        <v/>
      </c>
      <c r="T103" s="84"/>
      <c r="U103" s="85"/>
      <c r="V103" s="84"/>
      <c r="W103" s="85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>
      <c r="B104" s="111">
        <v>100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5"/>
      <c r="M104" s="7" t="str">
        <f>IF(K104="","",VLOOKUP(K104,【HP掲載時は非表示】競技会情報!$D$3:$E$42,2,FALSE))</f>
        <v/>
      </c>
      <c r="N104" s="84"/>
      <c r="O104" s="85"/>
      <c r="P104" s="7" t="str">
        <f>IF(N104="","",VLOOKUP(N104,【HP掲載時は非表示】競技会情報!$D$3:$E$42,2,FALSE))</f>
        <v/>
      </c>
      <c r="Q104" s="84"/>
      <c r="R104" s="85"/>
      <c r="S104" s="7" t="str">
        <f>IF(Q104="","",VLOOKUP(Q104,【HP掲載時は非表示】競技会情報!$D$3:$E$42,2,FALSE))</f>
        <v/>
      </c>
      <c r="T104" s="84"/>
      <c r="U104" s="85"/>
      <c r="V104" s="84"/>
      <c r="W104" s="85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>
      <c r="B105" s="4" t="s">
        <v>1139</v>
      </c>
      <c r="C105" s="4" t="s">
        <v>1139</v>
      </c>
      <c r="D105" s="4" t="s">
        <v>1139</v>
      </c>
      <c r="E105" s="4" t="s">
        <v>1139</v>
      </c>
      <c r="F105" s="4" t="s">
        <v>1139</v>
      </c>
      <c r="G105" s="4" t="s">
        <v>1139</v>
      </c>
      <c r="H105" s="4" t="s">
        <v>1139</v>
      </c>
      <c r="I105" s="4" t="s">
        <v>1139</v>
      </c>
      <c r="J105" s="4" t="s">
        <v>1139</v>
      </c>
      <c r="K105" s="4" t="s">
        <v>1139</v>
      </c>
      <c r="L105" s="4" t="s">
        <v>1139</v>
      </c>
      <c r="M105" s="4" t="s">
        <v>1139</v>
      </c>
      <c r="N105" s="4" t="s">
        <v>1139</v>
      </c>
      <c r="O105" s="4" t="s">
        <v>1139</v>
      </c>
      <c r="P105" s="4" t="s">
        <v>1139</v>
      </c>
      <c r="Q105" s="4" t="s">
        <v>1139</v>
      </c>
      <c r="R105" s="4" t="s">
        <v>1139</v>
      </c>
      <c r="S105" s="4" t="s">
        <v>1139</v>
      </c>
      <c r="T105" s="4" t="s">
        <v>1139</v>
      </c>
      <c r="U105" s="4" t="s">
        <v>1139</v>
      </c>
      <c r="V105" s="4" t="s">
        <v>1139</v>
      </c>
      <c r="W105" s="4" t="s">
        <v>1139</v>
      </c>
      <c r="Z105" s="4" t="s">
        <v>1139</v>
      </c>
      <c r="AA105" s="4" t="s">
        <v>1139</v>
      </c>
      <c r="AB105" s="4" t="s">
        <v>1139</v>
      </c>
      <c r="AC105" s="4" t="s">
        <v>1139</v>
      </c>
      <c r="AD105" s="4" t="s">
        <v>1139</v>
      </c>
    </row>
    <row r="106" spans="2:30" ht="29.4" customHeight="1"/>
    <row r="107" spans="2:30" ht="29.4" customHeight="1"/>
    <row r="108" spans="2:30" ht="29.4" customHeight="1"/>
    <row r="109" spans="2:30" ht="29.4" customHeight="1"/>
    <row r="110" spans="2:30" ht="29.4" customHeight="1"/>
    <row r="111" spans="2:30" ht="29.4" customHeight="1"/>
    <row r="112" spans="2:30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T5:T104 V5:V104" xr:uid="{E6B070A2-F33D-43F2-ADD8-722D0F87D232}">
      <formula1>$AF$7</formula1>
    </dataValidation>
    <dataValidation imeMode="off" allowBlank="1" showInputMessage="1" showErrorMessage="1" sqref="D5:F104 J5:J104 L5:L104 O5:O104 R5:R104 U5:U104 W5:X104" xr:uid="{7FAF66E4-5386-4AE4-A455-5B9E184FC21D}"/>
    <dataValidation type="list" allowBlank="1" showInputMessage="1" showErrorMessage="1" sqref="I4:I104" xr:uid="{97FE9F19-D5B1-48A6-8A01-C6048BF4D59E}">
      <formula1>$AF$2:$AF$6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74BA3-1581-4622-A7DA-E09A9DDB410A}">
          <x14:formula1>
            <xm:f>【HP掲載時は非表示】競技会情報!$D$3:$D$42</xm:f>
          </x14:formula1>
          <xm:sqref>K5:K104 Q5:Q104 N5:N104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512E-0927-47A4-A57C-3FA823C2AC7C}">
  <sheetPr>
    <tabColor rgb="FFFF00FF"/>
  </sheetPr>
  <dimension ref="B1:AG194"/>
  <sheetViews>
    <sheetView view="pageBreakPreview" zoomScale="70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C5" sqref="C5"/>
    </sheetView>
  </sheetViews>
  <sheetFormatPr defaultColWidth="8.69921875" defaultRowHeight="14.4" outlineLevelCol="1"/>
  <cols>
    <col min="1" max="1" width="0.8984375" style="5" customWidth="1"/>
    <col min="2" max="2" width="5.5" style="5" customWidth="1"/>
    <col min="3" max="3" width="22.19921875" style="4" customWidth="1"/>
    <col min="4" max="4" width="14.09765625" style="4" bestFit="1" customWidth="1"/>
    <col min="5" max="5" width="11.3984375" style="4" bestFit="1" customWidth="1"/>
    <col min="6" max="6" width="8.3984375" style="4" customWidth="1"/>
    <col min="7" max="8" width="17.09765625" style="4" customWidth="1"/>
    <col min="9" max="10" width="5.8984375" style="4" bestFit="1" customWidth="1"/>
    <col min="11" max="11" width="13.8984375" style="4" customWidth="1"/>
    <col min="12" max="12" width="11.5" style="8" customWidth="1"/>
    <col min="13" max="13" width="10.19921875" style="4" bestFit="1" customWidth="1"/>
    <col min="14" max="14" width="13.8984375" style="4" customWidth="1"/>
    <col min="15" max="15" width="11.5" style="8" customWidth="1"/>
    <col min="16" max="16" width="10.19921875" style="8" bestFit="1" customWidth="1"/>
    <col min="17" max="17" width="13.8984375" style="4" customWidth="1"/>
    <col min="18" max="18" width="11.5" style="8" customWidth="1"/>
    <col min="19" max="19" width="10.19921875" style="8" bestFit="1" customWidth="1"/>
    <col min="20" max="20" width="9.19921875" style="4" bestFit="1" customWidth="1"/>
    <col min="21" max="21" width="11.5" style="8" customWidth="1"/>
    <col min="22" max="22" width="9.19921875" style="4" bestFit="1" customWidth="1"/>
    <col min="23" max="23" width="11.5" style="8" customWidth="1"/>
    <col min="24" max="24" width="1" style="8" customWidth="1"/>
    <col min="25" max="25" width="8.69921875" style="5"/>
    <col min="26" max="30" width="8.69921875" style="4" hidden="1" customWidth="1" outlineLevel="1"/>
    <col min="31" max="32" width="8.69921875" style="5" hidden="1" customWidth="1" outlineLevel="1"/>
    <col min="33" max="33" width="8.69921875" style="5" collapsed="1"/>
    <col min="34" max="16384" width="8.69921875" style="5"/>
  </cols>
  <sheetData>
    <row r="1" spans="2:32" ht="31.95" customHeight="1">
      <c r="B1" s="191" t="str">
        <f>【HP掲載時は非表示】競技会情報!B2&amp;" 申込者一覧表　【女子】"</f>
        <v>愛媛県中南予地区中学記録会 申込者一覧表　【女子】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4"/>
      <c r="Y1" s="4"/>
      <c r="Z1" s="5"/>
      <c r="AA1" s="5"/>
      <c r="AB1" s="5"/>
      <c r="AC1" s="5"/>
      <c r="AD1" s="5"/>
    </row>
    <row r="2" spans="2:32" ht="15" thickBot="1">
      <c r="D2" s="6" t="s">
        <v>9</v>
      </c>
      <c r="E2" s="6"/>
      <c r="F2" s="6" t="s">
        <v>10</v>
      </c>
      <c r="G2" s="6"/>
      <c r="H2" s="6" t="s">
        <v>10</v>
      </c>
      <c r="I2" s="6" t="s">
        <v>59</v>
      </c>
      <c r="J2" s="6"/>
      <c r="K2" s="6" t="s">
        <v>15</v>
      </c>
      <c r="L2" s="9" t="s">
        <v>10</v>
      </c>
      <c r="M2" s="6"/>
      <c r="N2" s="6" t="s">
        <v>15</v>
      </c>
      <c r="O2" s="9" t="s">
        <v>10</v>
      </c>
      <c r="P2" s="9"/>
      <c r="Q2" s="6" t="s">
        <v>15</v>
      </c>
      <c r="R2" s="9" t="s">
        <v>10</v>
      </c>
      <c r="S2" s="9"/>
      <c r="T2" s="6" t="s">
        <v>23</v>
      </c>
      <c r="U2" s="9" t="s">
        <v>10</v>
      </c>
      <c r="V2" s="6" t="s">
        <v>23</v>
      </c>
      <c r="W2" s="9" t="s">
        <v>10</v>
      </c>
      <c r="X2" s="9"/>
      <c r="AF2" s="5" t="s">
        <v>1134</v>
      </c>
    </row>
    <row r="3" spans="2:32" ht="21.6" customHeight="1" thickBot="1">
      <c r="B3" s="10"/>
      <c r="C3" s="11" t="s">
        <v>7</v>
      </c>
      <c r="D3" s="11" t="s">
        <v>8</v>
      </c>
      <c r="E3" s="11" t="s">
        <v>1092</v>
      </c>
      <c r="F3" s="11" t="s">
        <v>11</v>
      </c>
      <c r="G3" s="11" t="s">
        <v>6</v>
      </c>
      <c r="H3" s="11" t="s">
        <v>12</v>
      </c>
      <c r="I3" s="11" t="s">
        <v>13</v>
      </c>
      <c r="J3" s="11" t="s">
        <v>14</v>
      </c>
      <c r="K3" s="11" t="s">
        <v>16</v>
      </c>
      <c r="L3" s="12" t="s">
        <v>17</v>
      </c>
      <c r="M3" s="11" t="s">
        <v>18</v>
      </c>
      <c r="N3" s="11" t="s">
        <v>19</v>
      </c>
      <c r="O3" s="12" t="s">
        <v>17</v>
      </c>
      <c r="P3" s="12" t="s">
        <v>18</v>
      </c>
      <c r="Q3" s="11" t="s">
        <v>20</v>
      </c>
      <c r="R3" s="12" t="s">
        <v>17</v>
      </c>
      <c r="S3" s="12" t="s">
        <v>18</v>
      </c>
      <c r="T3" s="11" t="s">
        <v>21</v>
      </c>
      <c r="U3" s="141" t="s">
        <v>17</v>
      </c>
      <c r="V3" s="11" t="s">
        <v>1122</v>
      </c>
      <c r="W3" s="13" t="s">
        <v>17</v>
      </c>
      <c r="X3" s="54"/>
      <c r="Z3" s="7">
        <f>SUM(Z5:Z104)</f>
        <v>0</v>
      </c>
      <c r="AA3" s="7">
        <f>SUM(AA5:AA104)</f>
        <v>0</v>
      </c>
      <c r="AB3" s="7">
        <f>SUM(AB5:AB104)</f>
        <v>0</v>
      </c>
      <c r="AC3" s="7">
        <f>SUM(AC5:AC104)</f>
        <v>0</v>
      </c>
      <c r="AD3" s="7">
        <f>SUM(AD5:AD104)</f>
        <v>0</v>
      </c>
      <c r="AF3" s="5" t="s">
        <v>33</v>
      </c>
    </row>
    <row r="4" spans="2:32" ht="18.75" customHeight="1">
      <c r="B4" s="86" t="s">
        <v>25</v>
      </c>
      <c r="C4" s="87" t="s">
        <v>29</v>
      </c>
      <c r="D4" s="87">
        <v>380000</v>
      </c>
      <c r="E4" s="87" t="s">
        <v>1093</v>
      </c>
      <c r="F4" s="87" t="s">
        <v>24</v>
      </c>
      <c r="G4" s="87" t="s">
        <v>26</v>
      </c>
      <c r="H4" s="87" t="s">
        <v>27</v>
      </c>
      <c r="I4" s="87" t="s">
        <v>33</v>
      </c>
      <c r="J4" s="87">
        <v>3</v>
      </c>
      <c r="K4" s="87" t="s">
        <v>30</v>
      </c>
      <c r="L4" s="88" t="s">
        <v>31</v>
      </c>
      <c r="M4" s="88" t="s">
        <v>32</v>
      </c>
      <c r="N4" s="87" t="s">
        <v>34</v>
      </c>
      <c r="O4" s="88" t="s">
        <v>35</v>
      </c>
      <c r="P4" s="88" t="s">
        <v>36</v>
      </c>
      <c r="Q4" s="87" t="s">
        <v>37</v>
      </c>
      <c r="R4" s="88" t="s">
        <v>38</v>
      </c>
      <c r="S4" s="88" t="s">
        <v>39</v>
      </c>
      <c r="T4" s="87" t="s">
        <v>22</v>
      </c>
      <c r="U4" s="88" t="s">
        <v>40</v>
      </c>
      <c r="V4" s="87" t="s">
        <v>22</v>
      </c>
      <c r="W4" s="88" t="s">
        <v>1123</v>
      </c>
      <c r="X4" s="54"/>
      <c r="Z4" s="7" t="s">
        <v>1134</v>
      </c>
      <c r="AA4" s="7" t="s">
        <v>33</v>
      </c>
      <c r="AB4" s="7" t="s">
        <v>57</v>
      </c>
      <c r="AC4" s="7" t="s">
        <v>60</v>
      </c>
      <c r="AD4" s="7" t="s">
        <v>58</v>
      </c>
      <c r="AF4" s="5" t="s">
        <v>57</v>
      </c>
    </row>
    <row r="5" spans="2:32" ht="24" customHeight="1">
      <c r="B5" s="111">
        <v>1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 t="str">
        <f>IF(K5="","",VLOOKUP(K5,【HP掲載時は非表示】競技会情報!$G$3:$H$42,2,FALSE))</f>
        <v/>
      </c>
      <c r="N5" s="84"/>
      <c r="O5" s="85"/>
      <c r="P5" s="7" t="str">
        <f>IF(N5="","",VLOOKUP(N5,【HP掲載時は非表示】競技会情報!$G$3:$H$42,2,FALSE))</f>
        <v/>
      </c>
      <c r="Q5" s="84"/>
      <c r="R5" s="85"/>
      <c r="S5" s="7" t="str">
        <f>IF(Q5="","",VLOOKUP(Q5,【HP掲載時は非表示】競技会情報!$G$3:$H$42,2,FALSE))</f>
        <v/>
      </c>
      <c r="T5" s="84"/>
      <c r="U5" s="85"/>
      <c r="V5" s="84"/>
      <c r="W5" s="85"/>
      <c r="Z5" s="7" t="str">
        <f>IF(I5="小学",COUNTA(K5,N5,Q5),"")</f>
        <v/>
      </c>
      <c r="AA5" s="7" t="str">
        <f>IF(I5="中学",COUNTA(K5,N5,Q5),"")</f>
        <v/>
      </c>
      <c r="AB5" s="7" t="str">
        <f>IF(I5="高校",COUNTA(K5,N5,Q5),"")</f>
        <v/>
      </c>
      <c r="AC5" s="7" t="str">
        <f>IF(I5="大学",COUNTA(K5,N5,Q5),"")</f>
        <v/>
      </c>
      <c r="AD5" s="7" t="str">
        <f>IF(I5="一般",COUNTA(K5,N5,Q5),"")</f>
        <v/>
      </c>
      <c r="AF5" s="5" t="s">
        <v>60</v>
      </c>
    </row>
    <row r="6" spans="2:32" ht="24" customHeight="1">
      <c r="B6" s="111">
        <v>2</v>
      </c>
      <c r="C6" s="84"/>
      <c r="D6" s="84"/>
      <c r="E6" s="84"/>
      <c r="F6" s="84"/>
      <c r="G6" s="84"/>
      <c r="H6" s="84"/>
      <c r="I6" s="84"/>
      <c r="J6" s="84"/>
      <c r="K6" s="84"/>
      <c r="L6" s="85"/>
      <c r="M6" s="7" t="str">
        <f>IF(K6="","",VLOOKUP(K6,【HP掲載時は非表示】競技会情報!$G$3:$H$42,2,FALSE))</f>
        <v/>
      </c>
      <c r="N6" s="84"/>
      <c r="O6" s="85"/>
      <c r="P6" s="7" t="str">
        <f>IF(N6="","",VLOOKUP(N6,【HP掲載時は非表示】競技会情報!$G$3:$H$42,2,FALSE))</f>
        <v/>
      </c>
      <c r="Q6" s="84"/>
      <c r="R6" s="85"/>
      <c r="S6" s="7" t="str">
        <f>IF(Q6="","",VLOOKUP(Q6,【HP掲載時は非表示】競技会情報!$G$3:$H$42,2,FALSE))</f>
        <v/>
      </c>
      <c r="T6" s="84"/>
      <c r="U6" s="85"/>
      <c r="V6" s="84"/>
      <c r="W6" s="85"/>
      <c r="Z6" s="7" t="str">
        <f t="shared" ref="Z6:Z69" si="0">IF(I6="小学",COUNTA(K6,N6,Q6),"")</f>
        <v/>
      </c>
      <c r="AA6" s="7" t="str">
        <f t="shared" ref="AA6:AA69" si="1">IF(I6="中学",COUNTA(K6,N6,Q6),"")</f>
        <v/>
      </c>
      <c r="AB6" s="7" t="str">
        <f t="shared" ref="AB6:AB69" si="2">IF(I6="高校",COUNTA(K6,N6,Q6),"")</f>
        <v/>
      </c>
      <c r="AC6" s="7" t="str">
        <f t="shared" ref="AC6:AC69" si="3">IF(I6="大学",COUNTA(K6,N6,Q6),"")</f>
        <v/>
      </c>
      <c r="AD6" s="7" t="str">
        <f t="shared" ref="AD6:AD69" si="4">IF(I6="一般",COUNTA(K6,N6,Q6),"")</f>
        <v/>
      </c>
      <c r="AF6" s="5" t="s">
        <v>58</v>
      </c>
    </row>
    <row r="7" spans="2:32" ht="24" customHeight="1">
      <c r="B7" s="111">
        <v>3</v>
      </c>
      <c r="C7" s="84"/>
      <c r="D7" s="84"/>
      <c r="E7" s="84"/>
      <c r="F7" s="84"/>
      <c r="G7" s="84"/>
      <c r="H7" s="84"/>
      <c r="I7" s="84"/>
      <c r="J7" s="84"/>
      <c r="K7" s="84"/>
      <c r="L7" s="85"/>
      <c r="M7" s="7" t="str">
        <f>IF(K7="","",VLOOKUP(K7,【HP掲載時は非表示】競技会情報!$G$3:$H$42,2,FALSE))</f>
        <v/>
      </c>
      <c r="N7" s="84"/>
      <c r="O7" s="85"/>
      <c r="P7" s="7" t="str">
        <f>IF(N7="","",VLOOKUP(N7,【HP掲載時は非表示】競技会情報!$G$3:$H$42,2,FALSE))</f>
        <v/>
      </c>
      <c r="Q7" s="84"/>
      <c r="R7" s="85"/>
      <c r="S7" s="7" t="str">
        <f>IF(Q7="","",VLOOKUP(Q7,【HP掲載時は非表示】競技会情報!$G$3:$H$42,2,FALSE))</f>
        <v/>
      </c>
      <c r="T7" s="84"/>
      <c r="U7" s="85"/>
      <c r="V7" s="84"/>
      <c r="W7" s="85"/>
      <c r="Z7" s="7" t="str">
        <f t="shared" si="0"/>
        <v/>
      </c>
      <c r="AA7" s="7" t="str">
        <f t="shared" si="1"/>
        <v/>
      </c>
      <c r="AB7" s="7" t="str">
        <f t="shared" si="2"/>
        <v/>
      </c>
      <c r="AC7" s="7" t="str">
        <f t="shared" si="3"/>
        <v/>
      </c>
      <c r="AD7" s="7" t="str">
        <f t="shared" si="4"/>
        <v/>
      </c>
      <c r="AF7" s="5" t="s">
        <v>22</v>
      </c>
    </row>
    <row r="8" spans="2:32" ht="24" customHeight="1">
      <c r="B8" s="111">
        <v>4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7" t="str">
        <f>IF(K8="","",VLOOKUP(K8,【HP掲載時は非表示】競技会情報!$G$3:$H$42,2,FALSE))</f>
        <v/>
      </c>
      <c r="N8" s="84"/>
      <c r="O8" s="85"/>
      <c r="P8" s="7" t="str">
        <f>IF(N8="","",VLOOKUP(N8,【HP掲載時は非表示】競技会情報!$G$3:$H$42,2,FALSE))</f>
        <v/>
      </c>
      <c r="Q8" s="84"/>
      <c r="R8" s="85"/>
      <c r="S8" s="7" t="str">
        <f>IF(Q8="","",VLOOKUP(Q8,【HP掲載時は非表示】競技会情報!$G$3:$H$42,2,FALSE))</f>
        <v/>
      </c>
      <c r="T8" s="84"/>
      <c r="U8" s="85"/>
      <c r="V8" s="84"/>
      <c r="W8" s="85"/>
      <c r="Z8" s="7" t="str">
        <f t="shared" si="0"/>
        <v/>
      </c>
      <c r="AA8" s="7" t="str">
        <f t="shared" si="1"/>
        <v/>
      </c>
      <c r="AB8" s="7" t="str">
        <f t="shared" si="2"/>
        <v/>
      </c>
      <c r="AC8" s="7" t="str">
        <f t="shared" si="3"/>
        <v/>
      </c>
      <c r="AD8" s="7" t="str">
        <f t="shared" si="4"/>
        <v/>
      </c>
    </row>
    <row r="9" spans="2:32" ht="24" customHeight="1">
      <c r="B9" s="111">
        <v>5</v>
      </c>
      <c r="C9" s="84"/>
      <c r="D9" s="84"/>
      <c r="E9" s="84"/>
      <c r="F9" s="84"/>
      <c r="G9" s="84"/>
      <c r="H9" s="84"/>
      <c r="I9" s="84"/>
      <c r="J9" s="84"/>
      <c r="K9" s="84"/>
      <c r="L9" s="85"/>
      <c r="M9" s="7" t="str">
        <f>IF(K9="","",VLOOKUP(K9,【HP掲載時は非表示】競技会情報!$G$3:$H$42,2,FALSE))</f>
        <v/>
      </c>
      <c r="N9" s="84"/>
      <c r="O9" s="85"/>
      <c r="P9" s="7" t="str">
        <f>IF(N9="","",VLOOKUP(N9,【HP掲載時は非表示】競技会情報!$G$3:$H$42,2,FALSE))</f>
        <v/>
      </c>
      <c r="Q9" s="84"/>
      <c r="R9" s="85"/>
      <c r="S9" s="7" t="str">
        <f>IF(Q9="","",VLOOKUP(Q9,【HP掲載時は非表示】競技会情報!$G$3:$H$42,2,FALSE))</f>
        <v/>
      </c>
      <c r="T9" s="84"/>
      <c r="U9" s="85"/>
      <c r="V9" s="84"/>
      <c r="W9" s="85"/>
      <c r="Z9" s="7" t="str">
        <f t="shared" si="0"/>
        <v/>
      </c>
      <c r="AA9" s="7" t="str">
        <f t="shared" si="1"/>
        <v/>
      </c>
      <c r="AB9" s="7" t="str">
        <f t="shared" si="2"/>
        <v/>
      </c>
      <c r="AC9" s="7" t="str">
        <f t="shared" si="3"/>
        <v/>
      </c>
      <c r="AD9" s="7" t="str">
        <f t="shared" si="4"/>
        <v/>
      </c>
    </row>
    <row r="10" spans="2:32" ht="24" customHeight="1">
      <c r="B10" s="111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" t="str">
        <f>IF(K10="","",VLOOKUP(K10,【HP掲載時は非表示】競技会情報!$G$3:$H$42,2,FALSE))</f>
        <v/>
      </c>
      <c r="N10" s="84"/>
      <c r="O10" s="85"/>
      <c r="P10" s="7" t="str">
        <f>IF(N10="","",VLOOKUP(N10,【HP掲載時は非表示】競技会情報!$G$3:$H$42,2,FALSE))</f>
        <v/>
      </c>
      <c r="Q10" s="84"/>
      <c r="R10" s="85"/>
      <c r="S10" s="7" t="str">
        <f>IF(Q10="","",VLOOKUP(Q10,【HP掲載時は非表示】競技会情報!$G$3:$H$42,2,FALSE))</f>
        <v/>
      </c>
      <c r="T10" s="84"/>
      <c r="U10" s="85"/>
      <c r="V10" s="84"/>
      <c r="W10" s="85"/>
      <c r="Z10" s="7" t="str">
        <f>IF(I10="小学",COUNTA(K10,N10,Q10),"")</f>
        <v/>
      </c>
      <c r="AA10" s="7" t="str">
        <f>IF(I10="中学",COUNTA(K10,N10,Q10),"")</f>
        <v/>
      </c>
      <c r="AB10" s="7" t="str">
        <f>IF(I10="高校",COUNTA(K10,N10,Q10),"")</f>
        <v/>
      </c>
      <c r="AC10" s="7" t="str">
        <f>IF(I10="大学",COUNTA(K10,N10,Q10),"")</f>
        <v/>
      </c>
      <c r="AD10" s="7" t="str">
        <f>IF(I10="一般",COUNTA(K10,N10,Q10),"")</f>
        <v/>
      </c>
    </row>
    <row r="11" spans="2:32" ht="24" customHeight="1">
      <c r="B11" s="111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7" t="str">
        <f>IF(K11="","",VLOOKUP(K11,【HP掲載時は非表示】競技会情報!$G$3:$H$42,2,FALSE))</f>
        <v/>
      </c>
      <c r="N11" s="84"/>
      <c r="O11" s="85"/>
      <c r="P11" s="7" t="str">
        <f>IF(N11="","",VLOOKUP(N11,【HP掲載時は非表示】競技会情報!$G$3:$H$42,2,FALSE))</f>
        <v/>
      </c>
      <c r="Q11" s="84"/>
      <c r="R11" s="85"/>
      <c r="S11" s="7" t="str">
        <f>IF(Q11="","",VLOOKUP(Q11,【HP掲載時は非表示】競技会情報!$G$3:$H$42,2,FALSE))</f>
        <v/>
      </c>
      <c r="T11" s="84"/>
      <c r="U11" s="85"/>
      <c r="V11" s="84"/>
      <c r="W11" s="85"/>
      <c r="Z11" s="7" t="str">
        <f t="shared" si="0"/>
        <v/>
      </c>
      <c r="AA11" s="7" t="str">
        <f t="shared" si="1"/>
        <v/>
      </c>
      <c r="AB11" s="7" t="str">
        <f t="shared" si="2"/>
        <v/>
      </c>
      <c r="AC11" s="7" t="str">
        <f t="shared" si="3"/>
        <v/>
      </c>
      <c r="AD11" s="7" t="str">
        <f t="shared" si="4"/>
        <v/>
      </c>
    </row>
    <row r="12" spans="2:32" ht="24" customHeight="1">
      <c r="B12" s="111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7" t="str">
        <f>IF(K12="","",VLOOKUP(K12,【HP掲載時は非表示】競技会情報!$G$3:$H$42,2,FALSE))</f>
        <v/>
      </c>
      <c r="N12" s="84"/>
      <c r="O12" s="85"/>
      <c r="P12" s="7" t="str">
        <f>IF(N12="","",VLOOKUP(N12,【HP掲載時は非表示】競技会情報!$G$3:$H$42,2,FALSE))</f>
        <v/>
      </c>
      <c r="Q12" s="84"/>
      <c r="R12" s="85"/>
      <c r="S12" s="7" t="str">
        <f>IF(Q12="","",VLOOKUP(Q12,【HP掲載時は非表示】競技会情報!$G$3:$H$42,2,FALSE))</f>
        <v/>
      </c>
      <c r="T12" s="84"/>
      <c r="U12" s="85"/>
      <c r="V12" s="84"/>
      <c r="W12" s="85"/>
      <c r="Z12" s="7" t="str">
        <f t="shared" si="0"/>
        <v/>
      </c>
      <c r="AA12" s="7" t="str">
        <f t="shared" si="1"/>
        <v/>
      </c>
      <c r="AB12" s="7" t="str">
        <f t="shared" si="2"/>
        <v/>
      </c>
      <c r="AC12" s="7" t="str">
        <f t="shared" si="3"/>
        <v/>
      </c>
      <c r="AD12" s="7" t="str">
        <f t="shared" si="4"/>
        <v/>
      </c>
    </row>
    <row r="13" spans="2:32" ht="24" customHeight="1">
      <c r="B13" s="111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7" t="str">
        <f>IF(K13="","",VLOOKUP(K13,【HP掲載時は非表示】競技会情報!$G$3:$H$42,2,FALSE))</f>
        <v/>
      </c>
      <c r="N13" s="84"/>
      <c r="O13" s="85"/>
      <c r="P13" s="7" t="str">
        <f>IF(N13="","",VLOOKUP(N13,【HP掲載時は非表示】競技会情報!$G$3:$H$42,2,FALSE))</f>
        <v/>
      </c>
      <c r="Q13" s="84"/>
      <c r="R13" s="85"/>
      <c r="S13" s="7" t="str">
        <f>IF(Q13="","",VLOOKUP(Q13,【HP掲載時は非表示】競技会情報!$G$3:$H$42,2,FALSE))</f>
        <v/>
      </c>
      <c r="T13" s="84"/>
      <c r="U13" s="85"/>
      <c r="V13" s="84"/>
      <c r="W13" s="85"/>
      <c r="Z13" s="7" t="str">
        <f t="shared" si="0"/>
        <v/>
      </c>
      <c r="AA13" s="7" t="str">
        <f t="shared" si="1"/>
        <v/>
      </c>
      <c r="AB13" s="7" t="str">
        <f t="shared" si="2"/>
        <v/>
      </c>
      <c r="AC13" s="7" t="str">
        <f t="shared" si="3"/>
        <v/>
      </c>
      <c r="AD13" s="7" t="str">
        <f t="shared" si="4"/>
        <v/>
      </c>
    </row>
    <row r="14" spans="2:32" ht="24" customHeight="1">
      <c r="B14" s="111">
        <v>10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7" t="str">
        <f>IF(K14="","",VLOOKUP(K14,【HP掲載時は非表示】競技会情報!$G$3:$H$42,2,FALSE))</f>
        <v/>
      </c>
      <c r="N14" s="84"/>
      <c r="O14" s="85"/>
      <c r="P14" s="7" t="str">
        <f>IF(N14="","",VLOOKUP(N14,【HP掲載時は非表示】競技会情報!$G$3:$H$42,2,FALSE))</f>
        <v/>
      </c>
      <c r="Q14" s="84"/>
      <c r="R14" s="85"/>
      <c r="S14" s="7" t="str">
        <f>IF(Q14="","",VLOOKUP(Q14,【HP掲載時は非表示】競技会情報!$G$3:$H$42,2,FALSE))</f>
        <v/>
      </c>
      <c r="T14" s="84"/>
      <c r="U14" s="85"/>
      <c r="V14" s="84"/>
      <c r="W14" s="85"/>
      <c r="Z14" s="7" t="str">
        <f t="shared" si="0"/>
        <v/>
      </c>
      <c r="AA14" s="7" t="str">
        <f t="shared" si="1"/>
        <v/>
      </c>
      <c r="AB14" s="7" t="str">
        <f t="shared" si="2"/>
        <v/>
      </c>
      <c r="AC14" s="7" t="str">
        <f t="shared" si="3"/>
        <v/>
      </c>
      <c r="AD14" s="7" t="str">
        <f t="shared" si="4"/>
        <v/>
      </c>
    </row>
    <row r="15" spans="2:32" ht="24" customHeight="1">
      <c r="B15" s="111">
        <v>11</v>
      </c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7" t="str">
        <f>IF(K15="","",VLOOKUP(K15,【HP掲載時は非表示】競技会情報!$G$3:$H$42,2,FALSE))</f>
        <v/>
      </c>
      <c r="N15" s="84"/>
      <c r="O15" s="85"/>
      <c r="P15" s="7" t="str">
        <f>IF(N15="","",VLOOKUP(N15,【HP掲載時は非表示】競技会情報!$G$3:$H$42,2,FALSE))</f>
        <v/>
      </c>
      <c r="Q15" s="84"/>
      <c r="R15" s="85"/>
      <c r="S15" s="7" t="str">
        <f>IF(Q15="","",VLOOKUP(Q15,【HP掲載時は非表示】競技会情報!$G$3:$H$42,2,FALSE))</f>
        <v/>
      </c>
      <c r="T15" s="84"/>
      <c r="U15" s="85"/>
      <c r="V15" s="84"/>
      <c r="W15" s="85"/>
      <c r="Z15" s="7" t="str">
        <f t="shared" si="0"/>
        <v/>
      </c>
      <c r="AA15" s="7" t="str">
        <f t="shared" si="1"/>
        <v/>
      </c>
      <c r="AB15" s="7" t="str">
        <f t="shared" si="2"/>
        <v/>
      </c>
      <c r="AC15" s="7" t="str">
        <f t="shared" si="3"/>
        <v/>
      </c>
      <c r="AD15" s="7" t="str">
        <f t="shared" si="4"/>
        <v/>
      </c>
    </row>
    <row r="16" spans="2:32" ht="24" customHeight="1">
      <c r="B16" s="111">
        <v>12</v>
      </c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7" t="str">
        <f>IF(K16="","",VLOOKUP(K16,【HP掲載時は非表示】競技会情報!$G$3:$H$42,2,FALSE))</f>
        <v/>
      </c>
      <c r="N16" s="84"/>
      <c r="O16" s="85"/>
      <c r="P16" s="7" t="str">
        <f>IF(N16="","",VLOOKUP(N16,【HP掲載時は非表示】競技会情報!$G$3:$H$42,2,FALSE))</f>
        <v/>
      </c>
      <c r="Q16" s="84"/>
      <c r="R16" s="85"/>
      <c r="S16" s="7" t="str">
        <f>IF(Q16="","",VLOOKUP(Q16,【HP掲載時は非表示】競技会情報!$G$3:$H$42,2,FALSE))</f>
        <v/>
      </c>
      <c r="T16" s="84"/>
      <c r="U16" s="85"/>
      <c r="V16" s="84"/>
      <c r="W16" s="85"/>
      <c r="Z16" s="7" t="str">
        <f t="shared" si="0"/>
        <v/>
      </c>
      <c r="AA16" s="7" t="str">
        <f t="shared" si="1"/>
        <v/>
      </c>
      <c r="AB16" s="7" t="str">
        <f t="shared" si="2"/>
        <v/>
      </c>
      <c r="AC16" s="7" t="str">
        <f t="shared" si="3"/>
        <v/>
      </c>
      <c r="AD16" s="7" t="str">
        <f t="shared" si="4"/>
        <v/>
      </c>
    </row>
    <row r="17" spans="2:30" ht="24" customHeight="1">
      <c r="B17" s="111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7" t="str">
        <f>IF(K17="","",VLOOKUP(K17,【HP掲載時は非表示】競技会情報!$G$3:$H$42,2,FALSE))</f>
        <v/>
      </c>
      <c r="N17" s="84"/>
      <c r="O17" s="85"/>
      <c r="P17" s="7" t="str">
        <f>IF(N17="","",VLOOKUP(N17,【HP掲載時は非表示】競技会情報!$G$3:$H$42,2,FALSE))</f>
        <v/>
      </c>
      <c r="Q17" s="84"/>
      <c r="R17" s="85"/>
      <c r="S17" s="7" t="str">
        <f>IF(Q17="","",VLOOKUP(Q17,【HP掲載時は非表示】競技会情報!$G$3:$H$42,2,FALSE))</f>
        <v/>
      </c>
      <c r="T17" s="84"/>
      <c r="U17" s="85"/>
      <c r="V17" s="84"/>
      <c r="W17" s="85"/>
      <c r="Z17" s="7" t="str">
        <f t="shared" si="0"/>
        <v/>
      </c>
      <c r="AA17" s="7" t="str">
        <f t="shared" si="1"/>
        <v/>
      </c>
      <c r="AB17" s="7" t="str">
        <f t="shared" si="2"/>
        <v/>
      </c>
      <c r="AC17" s="7" t="str">
        <f t="shared" si="3"/>
        <v/>
      </c>
      <c r="AD17" s="7" t="str">
        <f t="shared" si="4"/>
        <v/>
      </c>
    </row>
    <row r="18" spans="2:30" ht="24" customHeight="1">
      <c r="B18" s="111">
        <v>14</v>
      </c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7" t="str">
        <f>IF(K18="","",VLOOKUP(K18,【HP掲載時は非表示】競技会情報!$G$3:$H$42,2,FALSE))</f>
        <v/>
      </c>
      <c r="N18" s="84"/>
      <c r="O18" s="85"/>
      <c r="P18" s="7" t="str">
        <f>IF(N18="","",VLOOKUP(N18,【HP掲載時は非表示】競技会情報!$G$3:$H$42,2,FALSE))</f>
        <v/>
      </c>
      <c r="Q18" s="84"/>
      <c r="R18" s="85"/>
      <c r="S18" s="7" t="str">
        <f>IF(Q18="","",VLOOKUP(Q18,【HP掲載時は非表示】競技会情報!$G$3:$H$42,2,FALSE))</f>
        <v/>
      </c>
      <c r="T18" s="84"/>
      <c r="U18" s="85"/>
      <c r="V18" s="84"/>
      <c r="W18" s="85"/>
      <c r="Z18" s="7" t="str">
        <f t="shared" si="0"/>
        <v/>
      </c>
      <c r="AA18" s="7" t="str">
        <f t="shared" si="1"/>
        <v/>
      </c>
      <c r="AB18" s="7" t="str">
        <f t="shared" si="2"/>
        <v/>
      </c>
      <c r="AC18" s="7" t="str">
        <f t="shared" si="3"/>
        <v/>
      </c>
      <c r="AD18" s="7" t="str">
        <f t="shared" si="4"/>
        <v/>
      </c>
    </row>
    <row r="19" spans="2:30" ht="24" customHeight="1">
      <c r="B19" s="111">
        <v>15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  <c r="M19" s="7" t="str">
        <f>IF(K19="","",VLOOKUP(K19,【HP掲載時は非表示】競技会情報!$G$3:$H$42,2,FALSE))</f>
        <v/>
      </c>
      <c r="N19" s="84"/>
      <c r="O19" s="85"/>
      <c r="P19" s="7" t="str">
        <f>IF(N19="","",VLOOKUP(N19,【HP掲載時は非表示】競技会情報!$G$3:$H$42,2,FALSE))</f>
        <v/>
      </c>
      <c r="Q19" s="84"/>
      <c r="R19" s="85"/>
      <c r="S19" s="7" t="str">
        <f>IF(Q19="","",VLOOKUP(Q19,【HP掲載時は非表示】競技会情報!$G$3:$H$42,2,FALSE))</f>
        <v/>
      </c>
      <c r="T19" s="84"/>
      <c r="U19" s="85"/>
      <c r="V19" s="84"/>
      <c r="W19" s="85"/>
      <c r="Z19" s="7" t="str">
        <f t="shared" si="0"/>
        <v/>
      </c>
      <c r="AA19" s="7" t="str">
        <f t="shared" si="1"/>
        <v/>
      </c>
      <c r="AB19" s="7" t="str">
        <f t="shared" si="2"/>
        <v/>
      </c>
      <c r="AC19" s="7" t="str">
        <f t="shared" si="3"/>
        <v/>
      </c>
      <c r="AD19" s="7" t="str">
        <f t="shared" si="4"/>
        <v/>
      </c>
    </row>
    <row r="20" spans="2:30" ht="24" customHeight="1">
      <c r="B20" s="111">
        <v>16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  <c r="M20" s="7" t="str">
        <f>IF(K20="","",VLOOKUP(K20,【HP掲載時は非表示】競技会情報!$G$3:$H$42,2,FALSE))</f>
        <v/>
      </c>
      <c r="N20" s="84"/>
      <c r="O20" s="85"/>
      <c r="P20" s="7" t="str">
        <f>IF(N20="","",VLOOKUP(N20,【HP掲載時は非表示】競技会情報!$G$3:$H$42,2,FALSE))</f>
        <v/>
      </c>
      <c r="Q20" s="84"/>
      <c r="R20" s="85"/>
      <c r="S20" s="7" t="str">
        <f>IF(Q20="","",VLOOKUP(Q20,【HP掲載時は非表示】競技会情報!$G$3:$H$42,2,FALSE))</f>
        <v/>
      </c>
      <c r="T20" s="84"/>
      <c r="U20" s="85"/>
      <c r="V20" s="84"/>
      <c r="W20" s="85"/>
      <c r="Z20" s="7" t="str">
        <f t="shared" si="0"/>
        <v/>
      </c>
      <c r="AA20" s="7" t="str">
        <f t="shared" si="1"/>
        <v/>
      </c>
      <c r="AB20" s="7" t="str">
        <f t="shared" si="2"/>
        <v/>
      </c>
      <c r="AC20" s="7" t="str">
        <f t="shared" si="3"/>
        <v/>
      </c>
      <c r="AD20" s="7" t="str">
        <f t="shared" si="4"/>
        <v/>
      </c>
    </row>
    <row r="21" spans="2:30" ht="24" customHeight="1">
      <c r="B21" s="111">
        <v>17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7" t="str">
        <f>IF(K21="","",VLOOKUP(K21,【HP掲載時は非表示】競技会情報!$G$3:$H$42,2,FALSE))</f>
        <v/>
      </c>
      <c r="N21" s="84"/>
      <c r="O21" s="85"/>
      <c r="P21" s="7" t="str">
        <f>IF(N21="","",VLOOKUP(N21,【HP掲載時は非表示】競技会情報!$G$3:$H$42,2,FALSE))</f>
        <v/>
      </c>
      <c r="Q21" s="84"/>
      <c r="R21" s="85"/>
      <c r="S21" s="7" t="str">
        <f>IF(Q21="","",VLOOKUP(Q21,【HP掲載時は非表示】競技会情報!$G$3:$H$42,2,FALSE))</f>
        <v/>
      </c>
      <c r="T21" s="84"/>
      <c r="U21" s="85"/>
      <c r="V21" s="84"/>
      <c r="W21" s="85"/>
      <c r="Z21" s="7" t="str">
        <f t="shared" si="0"/>
        <v/>
      </c>
      <c r="AA21" s="7" t="str">
        <f t="shared" si="1"/>
        <v/>
      </c>
      <c r="AB21" s="7" t="str">
        <f t="shared" si="2"/>
        <v/>
      </c>
      <c r="AC21" s="7" t="str">
        <f t="shared" si="3"/>
        <v/>
      </c>
      <c r="AD21" s="7" t="str">
        <f t="shared" si="4"/>
        <v/>
      </c>
    </row>
    <row r="22" spans="2:30" ht="24" customHeight="1">
      <c r="B22" s="111">
        <v>18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" t="str">
        <f>IF(K22="","",VLOOKUP(K22,【HP掲載時は非表示】競技会情報!$G$3:$H$42,2,FALSE))</f>
        <v/>
      </c>
      <c r="N22" s="84"/>
      <c r="O22" s="85"/>
      <c r="P22" s="7" t="str">
        <f>IF(N22="","",VLOOKUP(N22,【HP掲載時は非表示】競技会情報!$G$3:$H$42,2,FALSE))</f>
        <v/>
      </c>
      <c r="Q22" s="84"/>
      <c r="R22" s="85"/>
      <c r="S22" s="7" t="str">
        <f>IF(Q22="","",VLOOKUP(Q22,【HP掲載時は非表示】競技会情報!$G$3:$H$42,2,FALSE))</f>
        <v/>
      </c>
      <c r="T22" s="84"/>
      <c r="U22" s="85"/>
      <c r="V22" s="84"/>
      <c r="W22" s="85"/>
      <c r="Z22" s="7" t="str">
        <f t="shared" si="0"/>
        <v/>
      </c>
      <c r="AA22" s="7" t="str">
        <f t="shared" si="1"/>
        <v/>
      </c>
      <c r="AB22" s="7" t="str">
        <f t="shared" si="2"/>
        <v/>
      </c>
      <c r="AC22" s="7" t="str">
        <f t="shared" si="3"/>
        <v/>
      </c>
      <c r="AD22" s="7" t="str">
        <f t="shared" si="4"/>
        <v/>
      </c>
    </row>
    <row r="23" spans="2:30" ht="24" customHeight="1">
      <c r="B23" s="111">
        <v>19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7" t="str">
        <f>IF(K23="","",VLOOKUP(K23,【HP掲載時は非表示】競技会情報!$G$3:$H$42,2,FALSE))</f>
        <v/>
      </c>
      <c r="N23" s="84"/>
      <c r="O23" s="85"/>
      <c r="P23" s="7" t="str">
        <f>IF(N23="","",VLOOKUP(N23,【HP掲載時は非表示】競技会情報!$G$3:$H$42,2,FALSE))</f>
        <v/>
      </c>
      <c r="Q23" s="84"/>
      <c r="R23" s="85"/>
      <c r="S23" s="7" t="str">
        <f>IF(Q23="","",VLOOKUP(Q23,【HP掲載時は非表示】競技会情報!$G$3:$H$42,2,FALSE))</f>
        <v/>
      </c>
      <c r="T23" s="84"/>
      <c r="U23" s="85"/>
      <c r="V23" s="84"/>
      <c r="W23" s="85"/>
      <c r="Z23" s="7" t="str">
        <f t="shared" si="0"/>
        <v/>
      </c>
      <c r="AA23" s="7" t="str">
        <f t="shared" si="1"/>
        <v/>
      </c>
      <c r="AB23" s="7" t="str">
        <f t="shared" si="2"/>
        <v/>
      </c>
      <c r="AC23" s="7" t="str">
        <f t="shared" si="3"/>
        <v/>
      </c>
      <c r="AD23" s="7" t="str">
        <f t="shared" si="4"/>
        <v/>
      </c>
    </row>
    <row r="24" spans="2:30" ht="24" customHeight="1">
      <c r="B24" s="111">
        <v>20</v>
      </c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7" t="str">
        <f>IF(K24="","",VLOOKUP(K24,【HP掲載時は非表示】競技会情報!$G$3:$H$42,2,FALSE))</f>
        <v/>
      </c>
      <c r="N24" s="84"/>
      <c r="O24" s="85"/>
      <c r="P24" s="7" t="str">
        <f>IF(N24="","",VLOOKUP(N24,【HP掲載時は非表示】競技会情報!$G$3:$H$42,2,FALSE))</f>
        <v/>
      </c>
      <c r="Q24" s="84"/>
      <c r="R24" s="85"/>
      <c r="S24" s="7" t="str">
        <f>IF(Q24="","",VLOOKUP(Q24,【HP掲載時は非表示】競技会情報!$G$3:$H$42,2,FALSE))</f>
        <v/>
      </c>
      <c r="T24" s="84"/>
      <c r="U24" s="85"/>
      <c r="V24" s="84"/>
      <c r="W24" s="85"/>
      <c r="Z24" s="7" t="str">
        <f t="shared" si="0"/>
        <v/>
      </c>
      <c r="AA24" s="7" t="str">
        <f t="shared" si="1"/>
        <v/>
      </c>
      <c r="AB24" s="7" t="str">
        <f t="shared" si="2"/>
        <v/>
      </c>
      <c r="AC24" s="7" t="str">
        <f t="shared" si="3"/>
        <v/>
      </c>
      <c r="AD24" s="7" t="str">
        <f t="shared" si="4"/>
        <v/>
      </c>
    </row>
    <row r="25" spans="2:30" ht="24" customHeight="1">
      <c r="B25" s="111">
        <v>21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7" t="str">
        <f>IF(K25="","",VLOOKUP(K25,【HP掲載時は非表示】競技会情報!$G$3:$H$42,2,FALSE))</f>
        <v/>
      </c>
      <c r="N25" s="84"/>
      <c r="O25" s="85"/>
      <c r="P25" s="7" t="str">
        <f>IF(N25="","",VLOOKUP(N25,【HP掲載時は非表示】競技会情報!$G$3:$H$42,2,FALSE))</f>
        <v/>
      </c>
      <c r="Q25" s="84"/>
      <c r="R25" s="85"/>
      <c r="S25" s="7" t="str">
        <f>IF(Q25="","",VLOOKUP(Q25,【HP掲載時は非表示】競技会情報!$G$3:$H$42,2,FALSE))</f>
        <v/>
      </c>
      <c r="T25" s="84"/>
      <c r="U25" s="85"/>
      <c r="V25" s="84"/>
      <c r="W25" s="85"/>
      <c r="Z25" s="7" t="str">
        <f t="shared" si="0"/>
        <v/>
      </c>
      <c r="AA25" s="7" t="str">
        <f t="shared" si="1"/>
        <v/>
      </c>
      <c r="AB25" s="7" t="str">
        <f t="shared" si="2"/>
        <v/>
      </c>
      <c r="AC25" s="7" t="str">
        <f t="shared" si="3"/>
        <v/>
      </c>
      <c r="AD25" s="7" t="str">
        <f t="shared" si="4"/>
        <v/>
      </c>
    </row>
    <row r="26" spans="2:30" ht="24" customHeight="1">
      <c r="B26" s="111">
        <v>22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7" t="str">
        <f>IF(K26="","",VLOOKUP(K26,【HP掲載時は非表示】競技会情報!$G$3:$H$42,2,FALSE))</f>
        <v/>
      </c>
      <c r="N26" s="84"/>
      <c r="O26" s="85"/>
      <c r="P26" s="7" t="str">
        <f>IF(N26="","",VLOOKUP(N26,【HP掲載時は非表示】競技会情報!$G$3:$H$42,2,FALSE))</f>
        <v/>
      </c>
      <c r="Q26" s="84"/>
      <c r="R26" s="85"/>
      <c r="S26" s="7" t="str">
        <f>IF(Q26="","",VLOOKUP(Q26,【HP掲載時は非表示】競技会情報!$G$3:$H$42,2,FALSE))</f>
        <v/>
      </c>
      <c r="T26" s="84"/>
      <c r="U26" s="85"/>
      <c r="V26" s="84"/>
      <c r="W26" s="85"/>
      <c r="Z26" s="7" t="str">
        <f t="shared" si="0"/>
        <v/>
      </c>
      <c r="AA26" s="7" t="str">
        <f t="shared" si="1"/>
        <v/>
      </c>
      <c r="AB26" s="7" t="str">
        <f t="shared" si="2"/>
        <v/>
      </c>
      <c r="AC26" s="7" t="str">
        <f t="shared" si="3"/>
        <v/>
      </c>
      <c r="AD26" s="7" t="str">
        <f t="shared" si="4"/>
        <v/>
      </c>
    </row>
    <row r="27" spans="2:30" ht="24" customHeight="1">
      <c r="B27" s="111">
        <v>23</v>
      </c>
      <c r="C27" s="84"/>
      <c r="D27" s="84"/>
      <c r="E27" s="84"/>
      <c r="F27" s="84"/>
      <c r="G27" s="84"/>
      <c r="H27" s="84"/>
      <c r="I27" s="84"/>
      <c r="J27" s="84"/>
      <c r="K27" s="84"/>
      <c r="L27" s="85"/>
      <c r="M27" s="7" t="str">
        <f>IF(K27="","",VLOOKUP(K27,【HP掲載時は非表示】競技会情報!$G$3:$H$42,2,FALSE))</f>
        <v/>
      </c>
      <c r="N27" s="84"/>
      <c r="O27" s="85"/>
      <c r="P27" s="7" t="str">
        <f>IF(N27="","",VLOOKUP(N27,【HP掲載時は非表示】競技会情報!$G$3:$H$42,2,FALSE))</f>
        <v/>
      </c>
      <c r="Q27" s="84"/>
      <c r="R27" s="85"/>
      <c r="S27" s="7" t="str">
        <f>IF(Q27="","",VLOOKUP(Q27,【HP掲載時は非表示】競技会情報!$G$3:$H$42,2,FALSE))</f>
        <v/>
      </c>
      <c r="T27" s="84"/>
      <c r="U27" s="85"/>
      <c r="V27" s="84"/>
      <c r="W27" s="85"/>
      <c r="Z27" s="7" t="str">
        <f t="shared" si="0"/>
        <v/>
      </c>
      <c r="AA27" s="7" t="str">
        <f t="shared" si="1"/>
        <v/>
      </c>
      <c r="AB27" s="7" t="str">
        <f t="shared" si="2"/>
        <v/>
      </c>
      <c r="AC27" s="7" t="str">
        <f t="shared" si="3"/>
        <v/>
      </c>
      <c r="AD27" s="7" t="str">
        <f t="shared" si="4"/>
        <v/>
      </c>
    </row>
    <row r="28" spans="2:30" ht="24" customHeight="1">
      <c r="B28" s="111">
        <v>24</v>
      </c>
      <c r="C28" s="84"/>
      <c r="D28" s="84"/>
      <c r="E28" s="84"/>
      <c r="F28" s="84"/>
      <c r="G28" s="84"/>
      <c r="H28" s="84"/>
      <c r="I28" s="84"/>
      <c r="J28" s="84"/>
      <c r="K28" s="84"/>
      <c r="L28" s="85"/>
      <c r="M28" s="7" t="str">
        <f>IF(K28="","",VLOOKUP(K28,【HP掲載時は非表示】競技会情報!$G$3:$H$42,2,FALSE))</f>
        <v/>
      </c>
      <c r="N28" s="84"/>
      <c r="O28" s="85"/>
      <c r="P28" s="7" t="str">
        <f>IF(N28="","",VLOOKUP(N28,【HP掲載時は非表示】競技会情報!$G$3:$H$42,2,FALSE))</f>
        <v/>
      </c>
      <c r="Q28" s="84"/>
      <c r="R28" s="85"/>
      <c r="S28" s="7" t="str">
        <f>IF(Q28="","",VLOOKUP(Q28,【HP掲載時は非表示】競技会情報!$G$3:$H$42,2,FALSE))</f>
        <v/>
      </c>
      <c r="T28" s="84"/>
      <c r="U28" s="85"/>
      <c r="V28" s="84"/>
      <c r="W28" s="85"/>
      <c r="Z28" s="7" t="str">
        <f t="shared" si="0"/>
        <v/>
      </c>
      <c r="AA28" s="7" t="str">
        <f t="shared" si="1"/>
        <v/>
      </c>
      <c r="AB28" s="7" t="str">
        <f t="shared" si="2"/>
        <v/>
      </c>
      <c r="AC28" s="7" t="str">
        <f t="shared" si="3"/>
        <v/>
      </c>
      <c r="AD28" s="7" t="str">
        <f t="shared" si="4"/>
        <v/>
      </c>
    </row>
    <row r="29" spans="2:30" ht="24" customHeight="1">
      <c r="B29" s="111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7" t="str">
        <f>IF(K29="","",VLOOKUP(K29,【HP掲載時は非表示】競技会情報!$G$3:$H$42,2,FALSE))</f>
        <v/>
      </c>
      <c r="N29" s="84"/>
      <c r="O29" s="85"/>
      <c r="P29" s="7" t="str">
        <f>IF(N29="","",VLOOKUP(N29,【HP掲載時は非表示】競技会情報!$G$3:$H$42,2,FALSE))</f>
        <v/>
      </c>
      <c r="Q29" s="84"/>
      <c r="R29" s="85"/>
      <c r="S29" s="7" t="str">
        <f>IF(Q29="","",VLOOKUP(Q29,【HP掲載時は非表示】競技会情報!$G$3:$H$42,2,FALSE))</f>
        <v/>
      </c>
      <c r="T29" s="84"/>
      <c r="U29" s="85"/>
      <c r="V29" s="84"/>
      <c r="W29" s="85"/>
      <c r="Z29" s="7" t="str">
        <f t="shared" si="0"/>
        <v/>
      </c>
      <c r="AA29" s="7" t="str">
        <f t="shared" si="1"/>
        <v/>
      </c>
      <c r="AB29" s="7" t="str">
        <f t="shared" si="2"/>
        <v/>
      </c>
      <c r="AC29" s="7" t="str">
        <f t="shared" si="3"/>
        <v/>
      </c>
      <c r="AD29" s="7" t="str">
        <f t="shared" si="4"/>
        <v/>
      </c>
    </row>
    <row r="30" spans="2:30" ht="24" customHeight="1">
      <c r="B30" s="111">
        <v>26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7" t="str">
        <f>IF(K30="","",VLOOKUP(K30,【HP掲載時は非表示】競技会情報!$G$3:$H$42,2,FALSE))</f>
        <v/>
      </c>
      <c r="N30" s="84"/>
      <c r="O30" s="85"/>
      <c r="P30" s="7" t="str">
        <f>IF(N30="","",VLOOKUP(N30,【HP掲載時は非表示】競技会情報!$G$3:$H$42,2,FALSE))</f>
        <v/>
      </c>
      <c r="Q30" s="84"/>
      <c r="R30" s="85"/>
      <c r="S30" s="7" t="str">
        <f>IF(Q30="","",VLOOKUP(Q30,【HP掲載時は非表示】競技会情報!$G$3:$H$42,2,FALSE))</f>
        <v/>
      </c>
      <c r="T30" s="84"/>
      <c r="U30" s="85"/>
      <c r="V30" s="84"/>
      <c r="W30" s="85"/>
      <c r="Z30" s="7" t="str">
        <f t="shared" si="0"/>
        <v/>
      </c>
      <c r="AA30" s="7" t="str">
        <f t="shared" si="1"/>
        <v/>
      </c>
      <c r="AB30" s="7" t="str">
        <f t="shared" si="2"/>
        <v/>
      </c>
      <c r="AC30" s="7" t="str">
        <f t="shared" si="3"/>
        <v/>
      </c>
      <c r="AD30" s="7" t="str">
        <f t="shared" si="4"/>
        <v/>
      </c>
    </row>
    <row r="31" spans="2:30" ht="24" customHeight="1">
      <c r="B31" s="111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  <c r="M31" s="7" t="str">
        <f>IF(K31="","",VLOOKUP(K31,【HP掲載時は非表示】競技会情報!$G$3:$H$42,2,FALSE))</f>
        <v/>
      </c>
      <c r="N31" s="84"/>
      <c r="O31" s="85"/>
      <c r="P31" s="7" t="str">
        <f>IF(N31="","",VLOOKUP(N31,【HP掲載時は非表示】競技会情報!$G$3:$H$42,2,FALSE))</f>
        <v/>
      </c>
      <c r="Q31" s="84"/>
      <c r="R31" s="85"/>
      <c r="S31" s="7" t="str">
        <f>IF(Q31="","",VLOOKUP(Q31,【HP掲載時は非表示】競技会情報!$G$3:$H$42,2,FALSE))</f>
        <v/>
      </c>
      <c r="T31" s="84"/>
      <c r="U31" s="85"/>
      <c r="V31" s="84"/>
      <c r="W31" s="85"/>
      <c r="Z31" s="7" t="str">
        <f t="shared" si="0"/>
        <v/>
      </c>
      <c r="AA31" s="7" t="str">
        <f t="shared" si="1"/>
        <v/>
      </c>
      <c r="AB31" s="7" t="str">
        <f t="shared" si="2"/>
        <v/>
      </c>
      <c r="AC31" s="7" t="str">
        <f t="shared" si="3"/>
        <v/>
      </c>
      <c r="AD31" s="7" t="str">
        <f t="shared" si="4"/>
        <v/>
      </c>
    </row>
    <row r="32" spans="2:30" ht="24" customHeight="1">
      <c r="B32" s="111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7" t="str">
        <f>IF(K32="","",VLOOKUP(K32,【HP掲載時は非表示】競技会情報!$G$3:$H$42,2,FALSE))</f>
        <v/>
      </c>
      <c r="N32" s="84"/>
      <c r="O32" s="85"/>
      <c r="P32" s="7" t="str">
        <f>IF(N32="","",VLOOKUP(N32,【HP掲載時は非表示】競技会情報!$G$3:$H$42,2,FALSE))</f>
        <v/>
      </c>
      <c r="Q32" s="84"/>
      <c r="R32" s="85"/>
      <c r="S32" s="7" t="str">
        <f>IF(Q32="","",VLOOKUP(Q32,【HP掲載時は非表示】競技会情報!$G$3:$H$42,2,FALSE))</f>
        <v/>
      </c>
      <c r="T32" s="84"/>
      <c r="U32" s="85"/>
      <c r="V32" s="84"/>
      <c r="W32" s="85"/>
      <c r="Z32" s="7" t="str">
        <f t="shared" si="0"/>
        <v/>
      </c>
      <c r="AA32" s="7" t="str">
        <f t="shared" si="1"/>
        <v/>
      </c>
      <c r="AB32" s="7" t="str">
        <f t="shared" si="2"/>
        <v/>
      </c>
      <c r="AC32" s="7" t="str">
        <f t="shared" si="3"/>
        <v/>
      </c>
      <c r="AD32" s="7" t="str">
        <f t="shared" si="4"/>
        <v/>
      </c>
    </row>
    <row r="33" spans="2:30" ht="24" customHeight="1">
      <c r="B33" s="111">
        <v>29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7" t="str">
        <f>IF(K33="","",VLOOKUP(K33,【HP掲載時は非表示】競技会情報!$G$3:$H$42,2,FALSE))</f>
        <v/>
      </c>
      <c r="N33" s="84"/>
      <c r="O33" s="85"/>
      <c r="P33" s="7" t="str">
        <f>IF(N33="","",VLOOKUP(N33,【HP掲載時は非表示】競技会情報!$G$3:$H$42,2,FALSE))</f>
        <v/>
      </c>
      <c r="Q33" s="84"/>
      <c r="R33" s="85"/>
      <c r="S33" s="7" t="str">
        <f>IF(Q33="","",VLOOKUP(Q33,【HP掲載時は非表示】競技会情報!$G$3:$H$42,2,FALSE))</f>
        <v/>
      </c>
      <c r="T33" s="84"/>
      <c r="U33" s="85"/>
      <c r="V33" s="84"/>
      <c r="W33" s="85"/>
      <c r="Z33" s="7" t="str">
        <f t="shared" si="0"/>
        <v/>
      </c>
      <c r="AA33" s="7" t="str">
        <f t="shared" si="1"/>
        <v/>
      </c>
      <c r="AB33" s="7" t="str">
        <f t="shared" si="2"/>
        <v/>
      </c>
      <c r="AC33" s="7" t="str">
        <f t="shared" si="3"/>
        <v/>
      </c>
      <c r="AD33" s="7" t="str">
        <f t="shared" si="4"/>
        <v/>
      </c>
    </row>
    <row r="34" spans="2:30" ht="24" customHeight="1">
      <c r="B34" s="111">
        <v>30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7" t="str">
        <f>IF(K34="","",VLOOKUP(K34,【HP掲載時は非表示】競技会情報!$G$3:$H$42,2,FALSE))</f>
        <v/>
      </c>
      <c r="N34" s="84"/>
      <c r="O34" s="85"/>
      <c r="P34" s="7" t="str">
        <f>IF(N34="","",VLOOKUP(N34,【HP掲載時は非表示】競技会情報!$G$3:$H$42,2,FALSE))</f>
        <v/>
      </c>
      <c r="Q34" s="84"/>
      <c r="R34" s="85"/>
      <c r="S34" s="7" t="str">
        <f>IF(Q34="","",VLOOKUP(Q34,【HP掲載時は非表示】競技会情報!$G$3:$H$42,2,FALSE))</f>
        <v/>
      </c>
      <c r="T34" s="84"/>
      <c r="U34" s="85"/>
      <c r="V34" s="84"/>
      <c r="W34" s="85"/>
      <c r="Z34" s="7" t="str">
        <f t="shared" si="0"/>
        <v/>
      </c>
      <c r="AA34" s="7" t="str">
        <f t="shared" si="1"/>
        <v/>
      </c>
      <c r="AB34" s="7" t="str">
        <f t="shared" si="2"/>
        <v/>
      </c>
      <c r="AC34" s="7" t="str">
        <f t="shared" si="3"/>
        <v/>
      </c>
      <c r="AD34" s="7" t="str">
        <f t="shared" si="4"/>
        <v/>
      </c>
    </row>
    <row r="35" spans="2:30" ht="24" customHeight="1">
      <c r="B35" s="111">
        <v>31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7" t="str">
        <f>IF(K35="","",VLOOKUP(K35,【HP掲載時は非表示】競技会情報!$G$3:$H$42,2,FALSE))</f>
        <v/>
      </c>
      <c r="N35" s="84"/>
      <c r="O35" s="85"/>
      <c r="P35" s="7" t="str">
        <f>IF(N35="","",VLOOKUP(N35,【HP掲載時は非表示】競技会情報!$G$3:$H$42,2,FALSE))</f>
        <v/>
      </c>
      <c r="Q35" s="84"/>
      <c r="R35" s="85"/>
      <c r="S35" s="7" t="str">
        <f>IF(Q35="","",VLOOKUP(Q35,【HP掲載時は非表示】競技会情報!$G$3:$H$42,2,FALSE))</f>
        <v/>
      </c>
      <c r="T35" s="84"/>
      <c r="U35" s="85"/>
      <c r="V35" s="84"/>
      <c r="W35" s="85"/>
      <c r="Z35" s="7" t="str">
        <f t="shared" si="0"/>
        <v/>
      </c>
      <c r="AA35" s="7" t="str">
        <f t="shared" si="1"/>
        <v/>
      </c>
      <c r="AB35" s="7" t="str">
        <f t="shared" si="2"/>
        <v/>
      </c>
      <c r="AC35" s="7" t="str">
        <f t="shared" si="3"/>
        <v/>
      </c>
      <c r="AD35" s="7" t="str">
        <f t="shared" si="4"/>
        <v/>
      </c>
    </row>
    <row r="36" spans="2:30" ht="24" customHeight="1">
      <c r="B36" s="111">
        <v>32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7" t="str">
        <f>IF(K36="","",VLOOKUP(K36,【HP掲載時は非表示】競技会情報!$G$3:$H$42,2,FALSE))</f>
        <v/>
      </c>
      <c r="N36" s="84"/>
      <c r="O36" s="85"/>
      <c r="P36" s="7" t="str">
        <f>IF(N36="","",VLOOKUP(N36,【HP掲載時は非表示】競技会情報!$G$3:$H$42,2,FALSE))</f>
        <v/>
      </c>
      <c r="Q36" s="84"/>
      <c r="R36" s="85"/>
      <c r="S36" s="7" t="str">
        <f>IF(Q36="","",VLOOKUP(Q36,【HP掲載時は非表示】競技会情報!$G$3:$H$42,2,FALSE))</f>
        <v/>
      </c>
      <c r="T36" s="84"/>
      <c r="U36" s="85"/>
      <c r="V36" s="84"/>
      <c r="W36" s="85"/>
      <c r="Z36" s="7" t="str">
        <f t="shared" si="0"/>
        <v/>
      </c>
      <c r="AA36" s="7" t="str">
        <f t="shared" si="1"/>
        <v/>
      </c>
      <c r="AB36" s="7" t="str">
        <f t="shared" si="2"/>
        <v/>
      </c>
      <c r="AC36" s="7" t="str">
        <f t="shared" si="3"/>
        <v/>
      </c>
      <c r="AD36" s="7" t="str">
        <f t="shared" si="4"/>
        <v/>
      </c>
    </row>
    <row r="37" spans="2:30" ht="24" customHeight="1">
      <c r="B37" s="111">
        <v>33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7" t="str">
        <f>IF(K37="","",VLOOKUP(K37,【HP掲載時は非表示】競技会情報!$G$3:$H$42,2,FALSE))</f>
        <v/>
      </c>
      <c r="N37" s="84"/>
      <c r="O37" s="85"/>
      <c r="P37" s="7" t="str">
        <f>IF(N37="","",VLOOKUP(N37,【HP掲載時は非表示】競技会情報!$G$3:$H$42,2,FALSE))</f>
        <v/>
      </c>
      <c r="Q37" s="84"/>
      <c r="R37" s="85"/>
      <c r="S37" s="7" t="str">
        <f>IF(Q37="","",VLOOKUP(Q37,【HP掲載時は非表示】競技会情報!$G$3:$H$42,2,FALSE))</f>
        <v/>
      </c>
      <c r="T37" s="84"/>
      <c r="U37" s="85"/>
      <c r="V37" s="84"/>
      <c r="W37" s="85"/>
      <c r="Z37" s="7" t="str">
        <f t="shared" si="0"/>
        <v/>
      </c>
      <c r="AA37" s="7" t="str">
        <f t="shared" si="1"/>
        <v/>
      </c>
      <c r="AB37" s="7" t="str">
        <f t="shared" si="2"/>
        <v/>
      </c>
      <c r="AC37" s="7" t="str">
        <f t="shared" si="3"/>
        <v/>
      </c>
      <c r="AD37" s="7" t="str">
        <f t="shared" si="4"/>
        <v/>
      </c>
    </row>
    <row r="38" spans="2:30" ht="24" customHeight="1">
      <c r="B38" s="111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7" t="str">
        <f>IF(K38="","",VLOOKUP(K38,【HP掲載時は非表示】競技会情報!$G$3:$H$42,2,FALSE))</f>
        <v/>
      </c>
      <c r="N38" s="84"/>
      <c r="O38" s="85"/>
      <c r="P38" s="7" t="str">
        <f>IF(N38="","",VLOOKUP(N38,【HP掲載時は非表示】競技会情報!$G$3:$H$42,2,FALSE))</f>
        <v/>
      </c>
      <c r="Q38" s="84"/>
      <c r="R38" s="85"/>
      <c r="S38" s="7" t="str">
        <f>IF(Q38="","",VLOOKUP(Q38,【HP掲載時は非表示】競技会情報!$G$3:$H$42,2,FALSE))</f>
        <v/>
      </c>
      <c r="T38" s="84"/>
      <c r="U38" s="85"/>
      <c r="V38" s="84"/>
      <c r="W38" s="85"/>
      <c r="Z38" s="7" t="str">
        <f t="shared" si="0"/>
        <v/>
      </c>
      <c r="AA38" s="7" t="str">
        <f t="shared" si="1"/>
        <v/>
      </c>
      <c r="AB38" s="7" t="str">
        <f t="shared" si="2"/>
        <v/>
      </c>
      <c r="AC38" s="7" t="str">
        <f t="shared" si="3"/>
        <v/>
      </c>
      <c r="AD38" s="7" t="str">
        <f t="shared" si="4"/>
        <v/>
      </c>
    </row>
    <row r="39" spans="2:30" ht="24" customHeight="1">
      <c r="B39" s="111">
        <v>35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7" t="str">
        <f>IF(K39="","",VLOOKUP(K39,【HP掲載時は非表示】競技会情報!$G$3:$H$42,2,FALSE))</f>
        <v/>
      </c>
      <c r="N39" s="84"/>
      <c r="O39" s="85"/>
      <c r="P39" s="7" t="str">
        <f>IF(N39="","",VLOOKUP(N39,【HP掲載時は非表示】競技会情報!$G$3:$H$42,2,FALSE))</f>
        <v/>
      </c>
      <c r="Q39" s="84"/>
      <c r="R39" s="85"/>
      <c r="S39" s="7" t="str">
        <f>IF(Q39="","",VLOOKUP(Q39,【HP掲載時は非表示】競技会情報!$G$3:$H$42,2,FALSE))</f>
        <v/>
      </c>
      <c r="T39" s="84"/>
      <c r="U39" s="85"/>
      <c r="V39" s="84"/>
      <c r="W39" s="85"/>
      <c r="Z39" s="7" t="str">
        <f t="shared" si="0"/>
        <v/>
      </c>
      <c r="AA39" s="7" t="str">
        <f t="shared" si="1"/>
        <v/>
      </c>
      <c r="AB39" s="7" t="str">
        <f t="shared" si="2"/>
        <v/>
      </c>
      <c r="AC39" s="7" t="str">
        <f t="shared" si="3"/>
        <v/>
      </c>
      <c r="AD39" s="7" t="str">
        <f t="shared" si="4"/>
        <v/>
      </c>
    </row>
    <row r="40" spans="2:30" ht="24" customHeight="1">
      <c r="B40" s="111">
        <v>36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7" t="str">
        <f>IF(K40="","",VLOOKUP(K40,【HP掲載時は非表示】競技会情報!$G$3:$H$42,2,FALSE))</f>
        <v/>
      </c>
      <c r="N40" s="84"/>
      <c r="O40" s="85"/>
      <c r="P40" s="7" t="str">
        <f>IF(N40="","",VLOOKUP(N40,【HP掲載時は非表示】競技会情報!$G$3:$H$42,2,FALSE))</f>
        <v/>
      </c>
      <c r="Q40" s="84"/>
      <c r="R40" s="85"/>
      <c r="S40" s="7" t="str">
        <f>IF(Q40="","",VLOOKUP(Q40,【HP掲載時は非表示】競技会情報!$G$3:$H$42,2,FALSE))</f>
        <v/>
      </c>
      <c r="T40" s="84"/>
      <c r="U40" s="85"/>
      <c r="V40" s="84"/>
      <c r="W40" s="85"/>
      <c r="Z40" s="7" t="str">
        <f t="shared" si="0"/>
        <v/>
      </c>
      <c r="AA40" s="7" t="str">
        <f t="shared" si="1"/>
        <v/>
      </c>
      <c r="AB40" s="7" t="str">
        <f t="shared" si="2"/>
        <v/>
      </c>
      <c r="AC40" s="7" t="str">
        <f t="shared" si="3"/>
        <v/>
      </c>
      <c r="AD40" s="7" t="str">
        <f t="shared" si="4"/>
        <v/>
      </c>
    </row>
    <row r="41" spans="2:30" ht="24" customHeight="1">
      <c r="B41" s="111">
        <v>37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7" t="str">
        <f>IF(K41="","",VLOOKUP(K41,【HP掲載時は非表示】競技会情報!$G$3:$H$42,2,FALSE))</f>
        <v/>
      </c>
      <c r="N41" s="84"/>
      <c r="O41" s="85"/>
      <c r="P41" s="7" t="str">
        <f>IF(N41="","",VLOOKUP(N41,【HP掲載時は非表示】競技会情報!$G$3:$H$42,2,FALSE))</f>
        <v/>
      </c>
      <c r="Q41" s="84"/>
      <c r="R41" s="85"/>
      <c r="S41" s="7" t="str">
        <f>IF(Q41="","",VLOOKUP(Q41,【HP掲載時は非表示】競技会情報!$G$3:$H$42,2,FALSE))</f>
        <v/>
      </c>
      <c r="T41" s="84"/>
      <c r="U41" s="85"/>
      <c r="V41" s="84"/>
      <c r="W41" s="85"/>
      <c r="Z41" s="7" t="str">
        <f t="shared" si="0"/>
        <v/>
      </c>
      <c r="AA41" s="7" t="str">
        <f t="shared" si="1"/>
        <v/>
      </c>
      <c r="AB41" s="7" t="str">
        <f t="shared" si="2"/>
        <v/>
      </c>
      <c r="AC41" s="7" t="str">
        <f t="shared" si="3"/>
        <v/>
      </c>
      <c r="AD41" s="7" t="str">
        <f t="shared" si="4"/>
        <v/>
      </c>
    </row>
    <row r="42" spans="2:30" ht="24" customHeight="1">
      <c r="B42" s="111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7" t="str">
        <f>IF(K42="","",VLOOKUP(K42,【HP掲載時は非表示】競技会情報!$G$3:$H$42,2,FALSE))</f>
        <v/>
      </c>
      <c r="N42" s="84"/>
      <c r="O42" s="85"/>
      <c r="P42" s="7" t="str">
        <f>IF(N42="","",VLOOKUP(N42,【HP掲載時は非表示】競技会情報!$G$3:$H$42,2,FALSE))</f>
        <v/>
      </c>
      <c r="Q42" s="84"/>
      <c r="R42" s="85"/>
      <c r="S42" s="7" t="str">
        <f>IF(Q42="","",VLOOKUP(Q42,【HP掲載時は非表示】競技会情報!$G$3:$H$42,2,FALSE))</f>
        <v/>
      </c>
      <c r="T42" s="84"/>
      <c r="U42" s="85"/>
      <c r="V42" s="84"/>
      <c r="W42" s="85"/>
      <c r="Z42" s="7" t="str">
        <f t="shared" si="0"/>
        <v/>
      </c>
      <c r="AA42" s="7" t="str">
        <f t="shared" si="1"/>
        <v/>
      </c>
      <c r="AB42" s="7" t="str">
        <f t="shared" si="2"/>
        <v/>
      </c>
      <c r="AC42" s="7" t="str">
        <f t="shared" si="3"/>
        <v/>
      </c>
      <c r="AD42" s="7" t="str">
        <f t="shared" si="4"/>
        <v/>
      </c>
    </row>
    <row r="43" spans="2:30" ht="24" customHeight="1">
      <c r="B43" s="111">
        <v>39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7" t="str">
        <f>IF(K43="","",VLOOKUP(K43,【HP掲載時は非表示】競技会情報!$G$3:$H$42,2,FALSE))</f>
        <v/>
      </c>
      <c r="N43" s="84"/>
      <c r="O43" s="85"/>
      <c r="P43" s="7" t="str">
        <f>IF(N43="","",VLOOKUP(N43,【HP掲載時は非表示】競技会情報!$G$3:$H$42,2,FALSE))</f>
        <v/>
      </c>
      <c r="Q43" s="84"/>
      <c r="R43" s="85"/>
      <c r="S43" s="7" t="str">
        <f>IF(Q43="","",VLOOKUP(Q43,【HP掲載時は非表示】競技会情報!$G$3:$H$42,2,FALSE))</f>
        <v/>
      </c>
      <c r="T43" s="84"/>
      <c r="U43" s="85"/>
      <c r="V43" s="84"/>
      <c r="W43" s="85"/>
      <c r="Z43" s="7" t="str">
        <f t="shared" si="0"/>
        <v/>
      </c>
      <c r="AA43" s="7" t="str">
        <f t="shared" si="1"/>
        <v/>
      </c>
      <c r="AB43" s="7" t="str">
        <f t="shared" si="2"/>
        <v/>
      </c>
      <c r="AC43" s="7" t="str">
        <f t="shared" si="3"/>
        <v/>
      </c>
      <c r="AD43" s="7" t="str">
        <f t="shared" si="4"/>
        <v/>
      </c>
    </row>
    <row r="44" spans="2:30" ht="24" customHeight="1">
      <c r="B44" s="111">
        <v>40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7" t="str">
        <f>IF(K44="","",VLOOKUP(K44,【HP掲載時は非表示】競技会情報!$G$3:$H$42,2,FALSE))</f>
        <v/>
      </c>
      <c r="N44" s="84"/>
      <c r="O44" s="85"/>
      <c r="P44" s="7" t="str">
        <f>IF(N44="","",VLOOKUP(N44,【HP掲載時は非表示】競技会情報!$G$3:$H$42,2,FALSE))</f>
        <v/>
      </c>
      <c r="Q44" s="84"/>
      <c r="R44" s="85"/>
      <c r="S44" s="7" t="str">
        <f>IF(Q44="","",VLOOKUP(Q44,【HP掲載時は非表示】競技会情報!$G$3:$H$42,2,FALSE))</f>
        <v/>
      </c>
      <c r="T44" s="84"/>
      <c r="U44" s="85"/>
      <c r="V44" s="84"/>
      <c r="W44" s="85"/>
      <c r="Z44" s="7" t="str">
        <f t="shared" si="0"/>
        <v/>
      </c>
      <c r="AA44" s="7" t="str">
        <f t="shared" si="1"/>
        <v/>
      </c>
      <c r="AB44" s="7" t="str">
        <f t="shared" si="2"/>
        <v/>
      </c>
      <c r="AC44" s="7" t="str">
        <f t="shared" si="3"/>
        <v/>
      </c>
      <c r="AD44" s="7" t="str">
        <f t="shared" si="4"/>
        <v/>
      </c>
    </row>
    <row r="45" spans="2:30" ht="24" customHeight="1">
      <c r="B45" s="111">
        <v>41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7" t="str">
        <f>IF(K45="","",VLOOKUP(K45,【HP掲載時は非表示】競技会情報!$G$3:$H$42,2,FALSE))</f>
        <v/>
      </c>
      <c r="N45" s="84"/>
      <c r="O45" s="85"/>
      <c r="P45" s="7" t="str">
        <f>IF(N45="","",VLOOKUP(N45,【HP掲載時は非表示】競技会情報!$G$3:$H$42,2,FALSE))</f>
        <v/>
      </c>
      <c r="Q45" s="84"/>
      <c r="R45" s="85"/>
      <c r="S45" s="7" t="str">
        <f>IF(Q45="","",VLOOKUP(Q45,【HP掲載時は非表示】競技会情報!$G$3:$H$42,2,FALSE))</f>
        <v/>
      </c>
      <c r="T45" s="84"/>
      <c r="U45" s="85"/>
      <c r="V45" s="84"/>
      <c r="W45" s="85"/>
      <c r="Z45" s="7" t="str">
        <f t="shared" si="0"/>
        <v/>
      </c>
      <c r="AA45" s="7" t="str">
        <f t="shared" si="1"/>
        <v/>
      </c>
      <c r="AB45" s="7" t="str">
        <f t="shared" si="2"/>
        <v/>
      </c>
      <c r="AC45" s="7" t="str">
        <f t="shared" si="3"/>
        <v/>
      </c>
      <c r="AD45" s="7" t="str">
        <f t="shared" si="4"/>
        <v/>
      </c>
    </row>
    <row r="46" spans="2:30" ht="24" customHeight="1">
      <c r="B46" s="111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7" t="str">
        <f>IF(K46="","",VLOOKUP(K46,【HP掲載時は非表示】競技会情報!$G$3:$H$42,2,FALSE))</f>
        <v/>
      </c>
      <c r="N46" s="84"/>
      <c r="O46" s="85"/>
      <c r="P46" s="7" t="str">
        <f>IF(N46="","",VLOOKUP(N46,【HP掲載時は非表示】競技会情報!$G$3:$H$42,2,FALSE))</f>
        <v/>
      </c>
      <c r="Q46" s="84"/>
      <c r="R46" s="85"/>
      <c r="S46" s="7" t="str">
        <f>IF(Q46="","",VLOOKUP(Q46,【HP掲載時は非表示】競技会情報!$G$3:$H$42,2,FALSE))</f>
        <v/>
      </c>
      <c r="T46" s="84"/>
      <c r="U46" s="85"/>
      <c r="V46" s="84"/>
      <c r="W46" s="85"/>
      <c r="Z46" s="7" t="str">
        <f t="shared" si="0"/>
        <v/>
      </c>
      <c r="AA46" s="7" t="str">
        <f t="shared" si="1"/>
        <v/>
      </c>
      <c r="AB46" s="7" t="str">
        <f t="shared" si="2"/>
        <v/>
      </c>
      <c r="AC46" s="7" t="str">
        <f t="shared" si="3"/>
        <v/>
      </c>
      <c r="AD46" s="7" t="str">
        <f t="shared" si="4"/>
        <v/>
      </c>
    </row>
    <row r="47" spans="2:30" ht="24" customHeight="1">
      <c r="B47" s="111">
        <v>43</v>
      </c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7" t="str">
        <f>IF(K47="","",VLOOKUP(K47,【HP掲載時は非表示】競技会情報!$G$3:$H$42,2,FALSE))</f>
        <v/>
      </c>
      <c r="N47" s="84"/>
      <c r="O47" s="85"/>
      <c r="P47" s="7" t="str">
        <f>IF(N47="","",VLOOKUP(N47,【HP掲載時は非表示】競技会情報!$G$3:$H$42,2,FALSE))</f>
        <v/>
      </c>
      <c r="Q47" s="84"/>
      <c r="R47" s="85"/>
      <c r="S47" s="7" t="str">
        <f>IF(Q47="","",VLOOKUP(Q47,【HP掲載時は非表示】競技会情報!$G$3:$H$42,2,FALSE))</f>
        <v/>
      </c>
      <c r="T47" s="84"/>
      <c r="U47" s="85"/>
      <c r="V47" s="84"/>
      <c r="W47" s="85"/>
      <c r="Z47" s="7" t="str">
        <f t="shared" si="0"/>
        <v/>
      </c>
      <c r="AA47" s="7" t="str">
        <f t="shared" si="1"/>
        <v/>
      </c>
      <c r="AB47" s="7" t="str">
        <f t="shared" si="2"/>
        <v/>
      </c>
      <c r="AC47" s="7" t="str">
        <f t="shared" si="3"/>
        <v/>
      </c>
      <c r="AD47" s="7" t="str">
        <f t="shared" si="4"/>
        <v/>
      </c>
    </row>
    <row r="48" spans="2:30" ht="24" customHeight="1">
      <c r="B48" s="111">
        <v>44</v>
      </c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7" t="str">
        <f>IF(K48="","",VLOOKUP(K48,【HP掲載時は非表示】競技会情報!$G$3:$H$42,2,FALSE))</f>
        <v/>
      </c>
      <c r="N48" s="84"/>
      <c r="O48" s="85"/>
      <c r="P48" s="7" t="str">
        <f>IF(N48="","",VLOOKUP(N48,【HP掲載時は非表示】競技会情報!$G$3:$H$42,2,FALSE))</f>
        <v/>
      </c>
      <c r="Q48" s="84"/>
      <c r="R48" s="85"/>
      <c r="S48" s="7" t="str">
        <f>IF(Q48="","",VLOOKUP(Q48,【HP掲載時は非表示】競技会情報!$G$3:$H$42,2,FALSE))</f>
        <v/>
      </c>
      <c r="T48" s="84"/>
      <c r="U48" s="85"/>
      <c r="V48" s="84"/>
      <c r="W48" s="85"/>
      <c r="Z48" s="7" t="str">
        <f t="shared" si="0"/>
        <v/>
      </c>
      <c r="AA48" s="7" t="str">
        <f t="shared" si="1"/>
        <v/>
      </c>
      <c r="AB48" s="7" t="str">
        <f t="shared" si="2"/>
        <v/>
      </c>
      <c r="AC48" s="7" t="str">
        <f t="shared" si="3"/>
        <v/>
      </c>
      <c r="AD48" s="7" t="str">
        <f t="shared" si="4"/>
        <v/>
      </c>
    </row>
    <row r="49" spans="2:30" ht="24" customHeight="1">
      <c r="B49" s="111">
        <v>45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" t="str">
        <f>IF(K49="","",VLOOKUP(K49,【HP掲載時は非表示】競技会情報!$G$3:$H$42,2,FALSE))</f>
        <v/>
      </c>
      <c r="N49" s="84"/>
      <c r="O49" s="85"/>
      <c r="P49" s="7" t="str">
        <f>IF(N49="","",VLOOKUP(N49,【HP掲載時は非表示】競技会情報!$G$3:$H$42,2,FALSE))</f>
        <v/>
      </c>
      <c r="Q49" s="84"/>
      <c r="R49" s="85"/>
      <c r="S49" s="7" t="str">
        <f>IF(Q49="","",VLOOKUP(Q49,【HP掲載時は非表示】競技会情報!$G$3:$H$42,2,FALSE))</f>
        <v/>
      </c>
      <c r="T49" s="84"/>
      <c r="U49" s="85"/>
      <c r="V49" s="84"/>
      <c r="W49" s="85"/>
      <c r="Z49" s="7" t="str">
        <f t="shared" si="0"/>
        <v/>
      </c>
      <c r="AA49" s="7" t="str">
        <f t="shared" si="1"/>
        <v/>
      </c>
      <c r="AB49" s="7" t="str">
        <f t="shared" si="2"/>
        <v/>
      </c>
      <c r="AC49" s="7" t="str">
        <f t="shared" si="3"/>
        <v/>
      </c>
      <c r="AD49" s="7" t="str">
        <f t="shared" si="4"/>
        <v/>
      </c>
    </row>
    <row r="50" spans="2:30" ht="24" customHeight="1">
      <c r="B50" s="111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" t="str">
        <f>IF(K50="","",VLOOKUP(K50,【HP掲載時は非表示】競技会情報!$G$3:$H$42,2,FALSE))</f>
        <v/>
      </c>
      <c r="N50" s="84"/>
      <c r="O50" s="85"/>
      <c r="P50" s="7" t="str">
        <f>IF(N50="","",VLOOKUP(N50,【HP掲載時は非表示】競技会情報!$G$3:$H$42,2,FALSE))</f>
        <v/>
      </c>
      <c r="Q50" s="84"/>
      <c r="R50" s="85"/>
      <c r="S50" s="7" t="str">
        <f>IF(Q50="","",VLOOKUP(Q50,【HP掲載時は非表示】競技会情報!$G$3:$H$42,2,FALSE))</f>
        <v/>
      </c>
      <c r="T50" s="84"/>
      <c r="U50" s="85"/>
      <c r="V50" s="84"/>
      <c r="W50" s="85"/>
      <c r="Z50" s="7" t="str">
        <f t="shared" si="0"/>
        <v/>
      </c>
      <c r="AA50" s="7" t="str">
        <f t="shared" si="1"/>
        <v/>
      </c>
      <c r="AB50" s="7" t="str">
        <f t="shared" si="2"/>
        <v/>
      </c>
      <c r="AC50" s="7" t="str">
        <f t="shared" si="3"/>
        <v/>
      </c>
      <c r="AD50" s="7" t="str">
        <f t="shared" si="4"/>
        <v/>
      </c>
    </row>
    <row r="51" spans="2:30" ht="24" customHeight="1">
      <c r="B51" s="111">
        <v>47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7" t="str">
        <f>IF(K51="","",VLOOKUP(K51,【HP掲載時は非表示】競技会情報!$G$3:$H$42,2,FALSE))</f>
        <v/>
      </c>
      <c r="N51" s="84"/>
      <c r="O51" s="85"/>
      <c r="P51" s="7" t="str">
        <f>IF(N51="","",VLOOKUP(N51,【HP掲載時は非表示】競技会情報!$G$3:$H$42,2,FALSE))</f>
        <v/>
      </c>
      <c r="Q51" s="84"/>
      <c r="R51" s="85"/>
      <c r="S51" s="7" t="str">
        <f>IF(Q51="","",VLOOKUP(Q51,【HP掲載時は非表示】競技会情報!$G$3:$H$42,2,FALSE))</f>
        <v/>
      </c>
      <c r="T51" s="84"/>
      <c r="U51" s="85"/>
      <c r="V51" s="84"/>
      <c r="W51" s="85"/>
      <c r="Z51" s="7" t="str">
        <f t="shared" si="0"/>
        <v/>
      </c>
      <c r="AA51" s="7" t="str">
        <f t="shared" si="1"/>
        <v/>
      </c>
      <c r="AB51" s="7" t="str">
        <f t="shared" si="2"/>
        <v/>
      </c>
      <c r="AC51" s="7" t="str">
        <f t="shared" si="3"/>
        <v/>
      </c>
      <c r="AD51" s="7" t="str">
        <f t="shared" si="4"/>
        <v/>
      </c>
    </row>
    <row r="52" spans="2:30" ht="24" customHeight="1">
      <c r="B52" s="111">
        <v>48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7" t="str">
        <f>IF(K52="","",VLOOKUP(K52,【HP掲載時は非表示】競技会情報!$G$3:$H$42,2,FALSE))</f>
        <v/>
      </c>
      <c r="N52" s="84"/>
      <c r="O52" s="85"/>
      <c r="P52" s="7" t="str">
        <f>IF(N52="","",VLOOKUP(N52,【HP掲載時は非表示】競技会情報!$G$3:$H$42,2,FALSE))</f>
        <v/>
      </c>
      <c r="Q52" s="84"/>
      <c r="R52" s="85"/>
      <c r="S52" s="7" t="str">
        <f>IF(Q52="","",VLOOKUP(Q52,【HP掲載時は非表示】競技会情報!$G$3:$H$42,2,FALSE))</f>
        <v/>
      </c>
      <c r="T52" s="84"/>
      <c r="U52" s="85"/>
      <c r="V52" s="84"/>
      <c r="W52" s="85"/>
      <c r="Z52" s="7" t="str">
        <f t="shared" si="0"/>
        <v/>
      </c>
      <c r="AA52" s="7" t="str">
        <f t="shared" si="1"/>
        <v/>
      </c>
      <c r="AB52" s="7" t="str">
        <f t="shared" si="2"/>
        <v/>
      </c>
      <c r="AC52" s="7" t="str">
        <f t="shared" si="3"/>
        <v/>
      </c>
      <c r="AD52" s="7" t="str">
        <f t="shared" si="4"/>
        <v/>
      </c>
    </row>
    <row r="53" spans="2:30" ht="24" customHeight="1">
      <c r="B53" s="111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7" t="str">
        <f>IF(K53="","",VLOOKUP(K53,【HP掲載時は非表示】競技会情報!$G$3:$H$42,2,FALSE))</f>
        <v/>
      </c>
      <c r="N53" s="84"/>
      <c r="O53" s="85"/>
      <c r="P53" s="7" t="str">
        <f>IF(N53="","",VLOOKUP(N53,【HP掲載時は非表示】競技会情報!$G$3:$H$42,2,FALSE))</f>
        <v/>
      </c>
      <c r="Q53" s="84"/>
      <c r="R53" s="85"/>
      <c r="S53" s="7" t="str">
        <f>IF(Q53="","",VLOOKUP(Q53,【HP掲載時は非表示】競技会情報!$G$3:$H$42,2,FALSE))</f>
        <v/>
      </c>
      <c r="T53" s="84"/>
      <c r="U53" s="85"/>
      <c r="V53" s="84"/>
      <c r="W53" s="85"/>
      <c r="Z53" s="7" t="str">
        <f t="shared" si="0"/>
        <v/>
      </c>
      <c r="AA53" s="7" t="str">
        <f t="shared" si="1"/>
        <v/>
      </c>
      <c r="AB53" s="7" t="str">
        <f t="shared" si="2"/>
        <v/>
      </c>
      <c r="AC53" s="7" t="str">
        <f t="shared" si="3"/>
        <v/>
      </c>
      <c r="AD53" s="7" t="str">
        <f t="shared" si="4"/>
        <v/>
      </c>
    </row>
    <row r="54" spans="2:30" ht="24" customHeight="1">
      <c r="B54" s="111">
        <v>50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7" t="str">
        <f>IF(K54="","",VLOOKUP(K54,【HP掲載時は非表示】競技会情報!$G$3:$H$42,2,FALSE))</f>
        <v/>
      </c>
      <c r="N54" s="84"/>
      <c r="O54" s="85"/>
      <c r="P54" s="7" t="str">
        <f>IF(N54="","",VLOOKUP(N54,【HP掲載時は非表示】競技会情報!$G$3:$H$42,2,FALSE))</f>
        <v/>
      </c>
      <c r="Q54" s="84"/>
      <c r="R54" s="85"/>
      <c r="S54" s="7" t="str">
        <f>IF(Q54="","",VLOOKUP(Q54,【HP掲載時は非表示】競技会情報!$G$3:$H$42,2,FALSE))</f>
        <v/>
      </c>
      <c r="T54" s="84"/>
      <c r="U54" s="85"/>
      <c r="V54" s="84"/>
      <c r="W54" s="85"/>
      <c r="Z54" s="7" t="str">
        <f t="shared" si="0"/>
        <v/>
      </c>
      <c r="AA54" s="7" t="str">
        <f t="shared" si="1"/>
        <v/>
      </c>
      <c r="AB54" s="7" t="str">
        <f t="shared" si="2"/>
        <v/>
      </c>
      <c r="AC54" s="7" t="str">
        <f t="shared" si="3"/>
        <v/>
      </c>
      <c r="AD54" s="7" t="str">
        <f t="shared" si="4"/>
        <v/>
      </c>
    </row>
    <row r="55" spans="2:30" ht="24" customHeight="1">
      <c r="B55" s="111">
        <v>51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7" t="str">
        <f>IF(K55="","",VLOOKUP(K55,【HP掲載時は非表示】競技会情報!$G$3:$H$42,2,FALSE))</f>
        <v/>
      </c>
      <c r="N55" s="84"/>
      <c r="O55" s="85"/>
      <c r="P55" s="7" t="str">
        <f>IF(N55="","",VLOOKUP(N55,【HP掲載時は非表示】競技会情報!$G$3:$H$42,2,FALSE))</f>
        <v/>
      </c>
      <c r="Q55" s="84"/>
      <c r="R55" s="85"/>
      <c r="S55" s="7" t="str">
        <f>IF(Q55="","",VLOOKUP(Q55,【HP掲載時は非表示】競技会情報!$G$3:$H$42,2,FALSE))</f>
        <v/>
      </c>
      <c r="T55" s="84"/>
      <c r="U55" s="85"/>
      <c r="V55" s="84"/>
      <c r="W55" s="85"/>
      <c r="Z55" s="7" t="str">
        <f t="shared" si="0"/>
        <v/>
      </c>
      <c r="AA55" s="7" t="str">
        <f t="shared" si="1"/>
        <v/>
      </c>
      <c r="AB55" s="7" t="str">
        <f t="shared" si="2"/>
        <v/>
      </c>
      <c r="AC55" s="7" t="str">
        <f t="shared" si="3"/>
        <v/>
      </c>
      <c r="AD55" s="7" t="str">
        <f t="shared" si="4"/>
        <v/>
      </c>
    </row>
    <row r="56" spans="2:30" ht="24" customHeight="1">
      <c r="B56" s="111">
        <v>52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7" t="str">
        <f>IF(K56="","",VLOOKUP(K56,【HP掲載時は非表示】競技会情報!$G$3:$H$42,2,FALSE))</f>
        <v/>
      </c>
      <c r="N56" s="84"/>
      <c r="O56" s="85"/>
      <c r="P56" s="7" t="str">
        <f>IF(N56="","",VLOOKUP(N56,【HP掲載時は非表示】競技会情報!$G$3:$H$42,2,FALSE))</f>
        <v/>
      </c>
      <c r="Q56" s="84"/>
      <c r="R56" s="85"/>
      <c r="S56" s="7" t="str">
        <f>IF(Q56="","",VLOOKUP(Q56,【HP掲載時は非表示】競技会情報!$G$3:$H$42,2,FALSE))</f>
        <v/>
      </c>
      <c r="T56" s="84"/>
      <c r="U56" s="85"/>
      <c r="V56" s="84"/>
      <c r="W56" s="85"/>
      <c r="Z56" s="7" t="str">
        <f t="shared" si="0"/>
        <v/>
      </c>
      <c r="AA56" s="7" t="str">
        <f t="shared" si="1"/>
        <v/>
      </c>
      <c r="AB56" s="7" t="str">
        <f t="shared" si="2"/>
        <v/>
      </c>
      <c r="AC56" s="7" t="str">
        <f t="shared" si="3"/>
        <v/>
      </c>
      <c r="AD56" s="7" t="str">
        <f t="shared" si="4"/>
        <v/>
      </c>
    </row>
    <row r="57" spans="2:30" ht="24" customHeight="1">
      <c r="B57" s="111">
        <v>53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7" t="str">
        <f>IF(K57="","",VLOOKUP(K57,【HP掲載時は非表示】競技会情報!$G$3:$H$42,2,FALSE))</f>
        <v/>
      </c>
      <c r="N57" s="84"/>
      <c r="O57" s="85"/>
      <c r="P57" s="7" t="str">
        <f>IF(N57="","",VLOOKUP(N57,【HP掲載時は非表示】競技会情報!$G$3:$H$42,2,FALSE))</f>
        <v/>
      </c>
      <c r="Q57" s="84"/>
      <c r="R57" s="85"/>
      <c r="S57" s="7" t="str">
        <f>IF(Q57="","",VLOOKUP(Q57,【HP掲載時は非表示】競技会情報!$G$3:$H$42,2,FALSE))</f>
        <v/>
      </c>
      <c r="T57" s="84"/>
      <c r="U57" s="85"/>
      <c r="V57" s="84"/>
      <c r="W57" s="85"/>
      <c r="Z57" s="7" t="str">
        <f t="shared" si="0"/>
        <v/>
      </c>
      <c r="AA57" s="7" t="str">
        <f t="shared" si="1"/>
        <v/>
      </c>
      <c r="AB57" s="7" t="str">
        <f t="shared" si="2"/>
        <v/>
      </c>
      <c r="AC57" s="7" t="str">
        <f t="shared" si="3"/>
        <v/>
      </c>
      <c r="AD57" s="7" t="str">
        <f t="shared" si="4"/>
        <v/>
      </c>
    </row>
    <row r="58" spans="2:30" ht="24" customHeight="1">
      <c r="B58" s="111">
        <v>54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7" t="str">
        <f>IF(K58="","",VLOOKUP(K58,【HP掲載時は非表示】競技会情報!$G$3:$H$42,2,FALSE))</f>
        <v/>
      </c>
      <c r="N58" s="84"/>
      <c r="O58" s="85"/>
      <c r="P58" s="7" t="str">
        <f>IF(N58="","",VLOOKUP(N58,【HP掲載時は非表示】競技会情報!$G$3:$H$42,2,FALSE))</f>
        <v/>
      </c>
      <c r="Q58" s="84"/>
      <c r="R58" s="85"/>
      <c r="S58" s="7" t="str">
        <f>IF(Q58="","",VLOOKUP(Q58,【HP掲載時は非表示】競技会情報!$G$3:$H$42,2,FALSE))</f>
        <v/>
      </c>
      <c r="T58" s="84"/>
      <c r="U58" s="85"/>
      <c r="V58" s="84"/>
      <c r="W58" s="85"/>
      <c r="Z58" s="7" t="str">
        <f t="shared" si="0"/>
        <v/>
      </c>
      <c r="AA58" s="7" t="str">
        <f t="shared" si="1"/>
        <v/>
      </c>
      <c r="AB58" s="7" t="str">
        <f t="shared" si="2"/>
        <v/>
      </c>
      <c r="AC58" s="7" t="str">
        <f t="shared" si="3"/>
        <v/>
      </c>
      <c r="AD58" s="7" t="str">
        <f t="shared" si="4"/>
        <v/>
      </c>
    </row>
    <row r="59" spans="2:30" ht="24" customHeight="1">
      <c r="B59" s="111">
        <v>55</v>
      </c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7" t="str">
        <f>IF(K59="","",VLOOKUP(K59,【HP掲載時は非表示】競技会情報!$G$3:$H$42,2,FALSE))</f>
        <v/>
      </c>
      <c r="N59" s="84"/>
      <c r="O59" s="85"/>
      <c r="P59" s="7" t="str">
        <f>IF(N59="","",VLOOKUP(N59,【HP掲載時は非表示】競技会情報!$G$3:$H$42,2,FALSE))</f>
        <v/>
      </c>
      <c r="Q59" s="84"/>
      <c r="R59" s="85"/>
      <c r="S59" s="7" t="str">
        <f>IF(Q59="","",VLOOKUP(Q59,【HP掲載時は非表示】競技会情報!$G$3:$H$42,2,FALSE))</f>
        <v/>
      </c>
      <c r="T59" s="84"/>
      <c r="U59" s="85"/>
      <c r="V59" s="84"/>
      <c r="W59" s="85"/>
      <c r="Z59" s="7" t="str">
        <f t="shared" si="0"/>
        <v/>
      </c>
      <c r="AA59" s="7" t="str">
        <f t="shared" si="1"/>
        <v/>
      </c>
      <c r="AB59" s="7" t="str">
        <f t="shared" si="2"/>
        <v/>
      </c>
      <c r="AC59" s="7" t="str">
        <f t="shared" si="3"/>
        <v/>
      </c>
      <c r="AD59" s="7" t="str">
        <f t="shared" si="4"/>
        <v/>
      </c>
    </row>
    <row r="60" spans="2:30" ht="24" customHeight="1">
      <c r="B60" s="111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7" t="str">
        <f>IF(K60="","",VLOOKUP(K60,【HP掲載時は非表示】競技会情報!$G$3:$H$42,2,FALSE))</f>
        <v/>
      </c>
      <c r="N60" s="84"/>
      <c r="O60" s="85"/>
      <c r="P60" s="7" t="str">
        <f>IF(N60="","",VLOOKUP(N60,【HP掲載時は非表示】競技会情報!$G$3:$H$42,2,FALSE))</f>
        <v/>
      </c>
      <c r="Q60" s="84"/>
      <c r="R60" s="85"/>
      <c r="S60" s="7" t="str">
        <f>IF(Q60="","",VLOOKUP(Q60,【HP掲載時は非表示】競技会情報!$G$3:$H$42,2,FALSE))</f>
        <v/>
      </c>
      <c r="T60" s="84"/>
      <c r="U60" s="85"/>
      <c r="V60" s="84"/>
      <c r="W60" s="85"/>
      <c r="Z60" s="7" t="str">
        <f t="shared" si="0"/>
        <v/>
      </c>
      <c r="AA60" s="7" t="str">
        <f t="shared" si="1"/>
        <v/>
      </c>
      <c r="AB60" s="7" t="str">
        <f t="shared" si="2"/>
        <v/>
      </c>
      <c r="AC60" s="7" t="str">
        <f t="shared" si="3"/>
        <v/>
      </c>
      <c r="AD60" s="7" t="str">
        <f t="shared" si="4"/>
        <v/>
      </c>
    </row>
    <row r="61" spans="2:30" ht="24" customHeight="1">
      <c r="B61" s="111">
        <v>57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7" t="str">
        <f>IF(K61="","",VLOOKUP(K61,【HP掲載時は非表示】競技会情報!$G$3:$H$42,2,FALSE))</f>
        <v/>
      </c>
      <c r="N61" s="84"/>
      <c r="O61" s="85"/>
      <c r="P61" s="7" t="str">
        <f>IF(N61="","",VLOOKUP(N61,【HP掲載時は非表示】競技会情報!$G$3:$H$42,2,FALSE))</f>
        <v/>
      </c>
      <c r="Q61" s="84"/>
      <c r="R61" s="85"/>
      <c r="S61" s="7" t="str">
        <f>IF(Q61="","",VLOOKUP(Q61,【HP掲載時は非表示】競技会情報!$G$3:$H$42,2,FALSE))</f>
        <v/>
      </c>
      <c r="T61" s="84"/>
      <c r="U61" s="85"/>
      <c r="V61" s="84"/>
      <c r="W61" s="85"/>
      <c r="Z61" s="7" t="str">
        <f t="shared" si="0"/>
        <v/>
      </c>
      <c r="AA61" s="7" t="str">
        <f t="shared" si="1"/>
        <v/>
      </c>
      <c r="AB61" s="7" t="str">
        <f t="shared" si="2"/>
        <v/>
      </c>
      <c r="AC61" s="7" t="str">
        <f t="shared" si="3"/>
        <v/>
      </c>
      <c r="AD61" s="7" t="str">
        <f t="shared" si="4"/>
        <v/>
      </c>
    </row>
    <row r="62" spans="2:30" ht="24" customHeight="1">
      <c r="B62" s="111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7" t="str">
        <f>IF(K62="","",VLOOKUP(K62,【HP掲載時は非表示】競技会情報!$G$3:$H$42,2,FALSE))</f>
        <v/>
      </c>
      <c r="N62" s="84"/>
      <c r="O62" s="85"/>
      <c r="P62" s="7" t="str">
        <f>IF(N62="","",VLOOKUP(N62,【HP掲載時は非表示】競技会情報!$G$3:$H$42,2,FALSE))</f>
        <v/>
      </c>
      <c r="Q62" s="84"/>
      <c r="R62" s="85"/>
      <c r="S62" s="7" t="str">
        <f>IF(Q62="","",VLOOKUP(Q62,【HP掲載時は非表示】競技会情報!$G$3:$H$42,2,FALSE))</f>
        <v/>
      </c>
      <c r="T62" s="84"/>
      <c r="U62" s="85"/>
      <c r="V62" s="84"/>
      <c r="W62" s="85"/>
      <c r="Z62" s="7" t="str">
        <f t="shared" si="0"/>
        <v/>
      </c>
      <c r="AA62" s="7" t="str">
        <f t="shared" si="1"/>
        <v/>
      </c>
      <c r="AB62" s="7" t="str">
        <f t="shared" si="2"/>
        <v/>
      </c>
      <c r="AC62" s="7" t="str">
        <f t="shared" si="3"/>
        <v/>
      </c>
      <c r="AD62" s="7" t="str">
        <f t="shared" si="4"/>
        <v/>
      </c>
    </row>
    <row r="63" spans="2:30" ht="24" customHeight="1">
      <c r="B63" s="111">
        <v>59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7" t="str">
        <f>IF(K63="","",VLOOKUP(K63,【HP掲載時は非表示】競技会情報!$G$3:$H$42,2,FALSE))</f>
        <v/>
      </c>
      <c r="N63" s="84"/>
      <c r="O63" s="85"/>
      <c r="P63" s="7" t="str">
        <f>IF(N63="","",VLOOKUP(N63,【HP掲載時は非表示】競技会情報!$G$3:$H$42,2,FALSE))</f>
        <v/>
      </c>
      <c r="Q63" s="84"/>
      <c r="R63" s="85"/>
      <c r="S63" s="7" t="str">
        <f>IF(Q63="","",VLOOKUP(Q63,【HP掲載時は非表示】競技会情報!$G$3:$H$42,2,FALSE))</f>
        <v/>
      </c>
      <c r="T63" s="84"/>
      <c r="U63" s="85"/>
      <c r="V63" s="84"/>
      <c r="W63" s="85"/>
      <c r="Z63" s="7" t="str">
        <f t="shared" si="0"/>
        <v/>
      </c>
      <c r="AA63" s="7" t="str">
        <f t="shared" si="1"/>
        <v/>
      </c>
      <c r="AB63" s="7" t="str">
        <f t="shared" si="2"/>
        <v/>
      </c>
      <c r="AC63" s="7" t="str">
        <f t="shared" si="3"/>
        <v/>
      </c>
      <c r="AD63" s="7" t="str">
        <f t="shared" si="4"/>
        <v/>
      </c>
    </row>
    <row r="64" spans="2:30" ht="24" customHeight="1">
      <c r="B64" s="111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7" t="str">
        <f>IF(K64="","",VLOOKUP(K64,【HP掲載時は非表示】競技会情報!$G$3:$H$42,2,FALSE))</f>
        <v/>
      </c>
      <c r="N64" s="84"/>
      <c r="O64" s="85"/>
      <c r="P64" s="7" t="str">
        <f>IF(N64="","",VLOOKUP(N64,【HP掲載時は非表示】競技会情報!$G$3:$H$42,2,FALSE))</f>
        <v/>
      </c>
      <c r="Q64" s="84"/>
      <c r="R64" s="85"/>
      <c r="S64" s="7" t="str">
        <f>IF(Q64="","",VLOOKUP(Q64,【HP掲載時は非表示】競技会情報!$G$3:$H$42,2,FALSE))</f>
        <v/>
      </c>
      <c r="T64" s="84"/>
      <c r="U64" s="85"/>
      <c r="V64" s="84"/>
      <c r="W64" s="85"/>
      <c r="Z64" s="7" t="str">
        <f t="shared" si="0"/>
        <v/>
      </c>
      <c r="AA64" s="7" t="str">
        <f t="shared" si="1"/>
        <v/>
      </c>
      <c r="AB64" s="7" t="str">
        <f t="shared" si="2"/>
        <v/>
      </c>
      <c r="AC64" s="7" t="str">
        <f t="shared" si="3"/>
        <v/>
      </c>
      <c r="AD64" s="7" t="str">
        <f t="shared" si="4"/>
        <v/>
      </c>
    </row>
    <row r="65" spans="2:30" ht="24" customHeight="1">
      <c r="B65" s="111">
        <v>61</v>
      </c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7" t="str">
        <f>IF(K65="","",VLOOKUP(K65,【HP掲載時は非表示】競技会情報!$G$3:$H$42,2,FALSE))</f>
        <v/>
      </c>
      <c r="N65" s="84"/>
      <c r="O65" s="85"/>
      <c r="P65" s="7" t="str">
        <f>IF(N65="","",VLOOKUP(N65,【HP掲載時は非表示】競技会情報!$G$3:$H$42,2,FALSE))</f>
        <v/>
      </c>
      <c r="Q65" s="84"/>
      <c r="R65" s="85"/>
      <c r="S65" s="7" t="str">
        <f>IF(Q65="","",VLOOKUP(Q65,【HP掲載時は非表示】競技会情報!$G$3:$H$42,2,FALSE))</f>
        <v/>
      </c>
      <c r="T65" s="84"/>
      <c r="U65" s="85"/>
      <c r="V65" s="84"/>
      <c r="W65" s="85"/>
      <c r="Z65" s="7" t="str">
        <f t="shared" si="0"/>
        <v/>
      </c>
      <c r="AA65" s="7" t="str">
        <f t="shared" si="1"/>
        <v/>
      </c>
      <c r="AB65" s="7" t="str">
        <f t="shared" si="2"/>
        <v/>
      </c>
      <c r="AC65" s="7" t="str">
        <f t="shared" si="3"/>
        <v/>
      </c>
      <c r="AD65" s="7" t="str">
        <f t="shared" si="4"/>
        <v/>
      </c>
    </row>
    <row r="66" spans="2:30" ht="24" customHeight="1">
      <c r="B66" s="111">
        <v>62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7" t="str">
        <f>IF(K66="","",VLOOKUP(K66,【HP掲載時は非表示】競技会情報!$G$3:$H$42,2,FALSE))</f>
        <v/>
      </c>
      <c r="N66" s="84"/>
      <c r="O66" s="85"/>
      <c r="P66" s="7" t="str">
        <f>IF(N66="","",VLOOKUP(N66,【HP掲載時は非表示】競技会情報!$G$3:$H$42,2,FALSE))</f>
        <v/>
      </c>
      <c r="Q66" s="84"/>
      <c r="R66" s="85"/>
      <c r="S66" s="7" t="str">
        <f>IF(Q66="","",VLOOKUP(Q66,【HP掲載時は非表示】競技会情報!$G$3:$H$42,2,FALSE))</f>
        <v/>
      </c>
      <c r="T66" s="84"/>
      <c r="U66" s="85"/>
      <c r="V66" s="84"/>
      <c r="W66" s="85"/>
      <c r="Z66" s="7" t="str">
        <f t="shared" si="0"/>
        <v/>
      </c>
      <c r="AA66" s="7" t="str">
        <f t="shared" si="1"/>
        <v/>
      </c>
      <c r="AB66" s="7" t="str">
        <f t="shared" si="2"/>
        <v/>
      </c>
      <c r="AC66" s="7" t="str">
        <f t="shared" si="3"/>
        <v/>
      </c>
      <c r="AD66" s="7" t="str">
        <f t="shared" si="4"/>
        <v/>
      </c>
    </row>
    <row r="67" spans="2:30" ht="24" customHeight="1">
      <c r="B67" s="111">
        <v>63</v>
      </c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7" t="str">
        <f>IF(K67="","",VLOOKUP(K67,【HP掲載時は非表示】競技会情報!$G$3:$H$42,2,FALSE))</f>
        <v/>
      </c>
      <c r="N67" s="84"/>
      <c r="O67" s="85"/>
      <c r="P67" s="7" t="str">
        <f>IF(N67="","",VLOOKUP(N67,【HP掲載時は非表示】競技会情報!$G$3:$H$42,2,FALSE))</f>
        <v/>
      </c>
      <c r="Q67" s="84"/>
      <c r="R67" s="85"/>
      <c r="S67" s="7" t="str">
        <f>IF(Q67="","",VLOOKUP(Q67,【HP掲載時は非表示】競技会情報!$G$3:$H$42,2,FALSE))</f>
        <v/>
      </c>
      <c r="T67" s="84"/>
      <c r="U67" s="85"/>
      <c r="V67" s="84"/>
      <c r="W67" s="85"/>
      <c r="Z67" s="7" t="str">
        <f t="shared" si="0"/>
        <v/>
      </c>
      <c r="AA67" s="7" t="str">
        <f t="shared" si="1"/>
        <v/>
      </c>
      <c r="AB67" s="7" t="str">
        <f t="shared" si="2"/>
        <v/>
      </c>
      <c r="AC67" s="7" t="str">
        <f t="shared" si="3"/>
        <v/>
      </c>
      <c r="AD67" s="7" t="str">
        <f t="shared" si="4"/>
        <v/>
      </c>
    </row>
    <row r="68" spans="2:30" ht="24" customHeight="1">
      <c r="B68" s="111">
        <v>64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7" t="str">
        <f>IF(K68="","",VLOOKUP(K68,【HP掲載時は非表示】競技会情報!$G$3:$H$42,2,FALSE))</f>
        <v/>
      </c>
      <c r="N68" s="84"/>
      <c r="O68" s="85"/>
      <c r="P68" s="7" t="str">
        <f>IF(N68="","",VLOOKUP(N68,【HP掲載時は非表示】競技会情報!$G$3:$H$42,2,FALSE))</f>
        <v/>
      </c>
      <c r="Q68" s="84"/>
      <c r="R68" s="85"/>
      <c r="S68" s="7" t="str">
        <f>IF(Q68="","",VLOOKUP(Q68,【HP掲載時は非表示】競技会情報!$G$3:$H$42,2,FALSE))</f>
        <v/>
      </c>
      <c r="T68" s="84"/>
      <c r="U68" s="85"/>
      <c r="V68" s="84"/>
      <c r="W68" s="85"/>
      <c r="Z68" s="7" t="str">
        <f t="shared" si="0"/>
        <v/>
      </c>
      <c r="AA68" s="7" t="str">
        <f t="shared" si="1"/>
        <v/>
      </c>
      <c r="AB68" s="7" t="str">
        <f t="shared" si="2"/>
        <v/>
      </c>
      <c r="AC68" s="7" t="str">
        <f t="shared" si="3"/>
        <v/>
      </c>
      <c r="AD68" s="7" t="str">
        <f t="shared" si="4"/>
        <v/>
      </c>
    </row>
    <row r="69" spans="2:30" ht="24" customHeight="1">
      <c r="B69" s="111">
        <v>65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7" t="str">
        <f>IF(K69="","",VLOOKUP(K69,【HP掲載時は非表示】競技会情報!$G$3:$H$42,2,FALSE))</f>
        <v/>
      </c>
      <c r="N69" s="84"/>
      <c r="O69" s="85"/>
      <c r="P69" s="7" t="str">
        <f>IF(N69="","",VLOOKUP(N69,【HP掲載時は非表示】競技会情報!$G$3:$H$42,2,FALSE))</f>
        <v/>
      </c>
      <c r="Q69" s="84"/>
      <c r="R69" s="85"/>
      <c r="S69" s="7" t="str">
        <f>IF(Q69="","",VLOOKUP(Q69,【HP掲載時は非表示】競技会情報!$G$3:$H$42,2,FALSE))</f>
        <v/>
      </c>
      <c r="T69" s="84"/>
      <c r="U69" s="85"/>
      <c r="V69" s="84"/>
      <c r="W69" s="85"/>
      <c r="Z69" s="7" t="str">
        <f t="shared" si="0"/>
        <v/>
      </c>
      <c r="AA69" s="7" t="str">
        <f t="shared" si="1"/>
        <v/>
      </c>
      <c r="AB69" s="7" t="str">
        <f t="shared" si="2"/>
        <v/>
      </c>
      <c r="AC69" s="7" t="str">
        <f t="shared" si="3"/>
        <v/>
      </c>
      <c r="AD69" s="7" t="str">
        <f t="shared" si="4"/>
        <v/>
      </c>
    </row>
    <row r="70" spans="2:30" ht="24" customHeight="1">
      <c r="B70" s="111">
        <v>66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7" t="str">
        <f>IF(K70="","",VLOOKUP(K70,【HP掲載時は非表示】競技会情報!$G$3:$H$42,2,FALSE))</f>
        <v/>
      </c>
      <c r="N70" s="84"/>
      <c r="O70" s="85"/>
      <c r="P70" s="7" t="str">
        <f>IF(N70="","",VLOOKUP(N70,【HP掲載時は非表示】競技会情報!$G$3:$H$42,2,FALSE))</f>
        <v/>
      </c>
      <c r="Q70" s="84"/>
      <c r="R70" s="85"/>
      <c r="S70" s="7" t="str">
        <f>IF(Q70="","",VLOOKUP(Q70,【HP掲載時は非表示】競技会情報!$G$3:$H$42,2,FALSE))</f>
        <v/>
      </c>
      <c r="T70" s="84"/>
      <c r="U70" s="85"/>
      <c r="V70" s="84"/>
      <c r="W70" s="85"/>
      <c r="Z70" s="7" t="str">
        <f t="shared" ref="Z70:Z104" si="5">IF(I70="小学",COUNTA(K70,N70,Q70),"")</f>
        <v/>
      </c>
      <c r="AA70" s="7" t="str">
        <f t="shared" ref="AA70:AA104" si="6">IF(I70="中学",COUNTA(K70,N70,Q70),"")</f>
        <v/>
      </c>
      <c r="AB70" s="7" t="str">
        <f t="shared" ref="AB70:AB104" si="7">IF(I70="高校",COUNTA(K70,N70,Q70),"")</f>
        <v/>
      </c>
      <c r="AC70" s="7" t="str">
        <f t="shared" ref="AC70:AC104" si="8">IF(I70="大学",COUNTA(K70,N70,Q70),"")</f>
        <v/>
      </c>
      <c r="AD70" s="7" t="str">
        <f t="shared" ref="AD70:AD104" si="9">IF(I70="一般",COUNTA(K70,N70,Q70),"")</f>
        <v/>
      </c>
    </row>
    <row r="71" spans="2:30" ht="24" customHeight="1">
      <c r="B71" s="111">
        <v>67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7" t="str">
        <f>IF(K71="","",VLOOKUP(K71,【HP掲載時は非表示】競技会情報!$G$3:$H$42,2,FALSE))</f>
        <v/>
      </c>
      <c r="N71" s="84"/>
      <c r="O71" s="85"/>
      <c r="P71" s="7" t="str">
        <f>IF(N71="","",VLOOKUP(N71,【HP掲載時は非表示】競技会情報!$G$3:$H$42,2,FALSE))</f>
        <v/>
      </c>
      <c r="Q71" s="84"/>
      <c r="R71" s="85"/>
      <c r="S71" s="7" t="str">
        <f>IF(Q71="","",VLOOKUP(Q71,【HP掲載時は非表示】競技会情報!$G$3:$H$42,2,FALSE))</f>
        <v/>
      </c>
      <c r="T71" s="84"/>
      <c r="U71" s="85"/>
      <c r="V71" s="84"/>
      <c r="W71" s="85"/>
      <c r="Z71" s="7" t="str">
        <f t="shared" si="5"/>
        <v/>
      </c>
      <c r="AA71" s="7" t="str">
        <f t="shared" si="6"/>
        <v/>
      </c>
      <c r="AB71" s="7" t="str">
        <f t="shared" si="7"/>
        <v/>
      </c>
      <c r="AC71" s="7" t="str">
        <f t="shared" si="8"/>
        <v/>
      </c>
      <c r="AD71" s="7" t="str">
        <f t="shared" si="9"/>
        <v/>
      </c>
    </row>
    <row r="72" spans="2:30" ht="24" customHeight="1">
      <c r="B72" s="111">
        <v>68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7" t="str">
        <f>IF(K72="","",VLOOKUP(K72,【HP掲載時は非表示】競技会情報!$G$3:$H$42,2,FALSE))</f>
        <v/>
      </c>
      <c r="N72" s="84"/>
      <c r="O72" s="85"/>
      <c r="P72" s="7" t="str">
        <f>IF(N72="","",VLOOKUP(N72,【HP掲載時は非表示】競技会情報!$G$3:$H$42,2,FALSE))</f>
        <v/>
      </c>
      <c r="Q72" s="84"/>
      <c r="R72" s="85"/>
      <c r="S72" s="7" t="str">
        <f>IF(Q72="","",VLOOKUP(Q72,【HP掲載時は非表示】競技会情報!$G$3:$H$42,2,FALSE))</f>
        <v/>
      </c>
      <c r="T72" s="84"/>
      <c r="U72" s="85"/>
      <c r="V72" s="84"/>
      <c r="W72" s="85"/>
      <c r="Z72" s="7" t="str">
        <f t="shared" si="5"/>
        <v/>
      </c>
      <c r="AA72" s="7" t="str">
        <f t="shared" si="6"/>
        <v/>
      </c>
      <c r="AB72" s="7" t="str">
        <f t="shared" si="7"/>
        <v/>
      </c>
      <c r="AC72" s="7" t="str">
        <f t="shared" si="8"/>
        <v/>
      </c>
      <c r="AD72" s="7" t="str">
        <f t="shared" si="9"/>
        <v/>
      </c>
    </row>
    <row r="73" spans="2:30" ht="24" customHeight="1">
      <c r="B73" s="111">
        <v>69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7" t="str">
        <f>IF(K73="","",VLOOKUP(K73,【HP掲載時は非表示】競技会情報!$G$3:$H$42,2,FALSE))</f>
        <v/>
      </c>
      <c r="N73" s="84"/>
      <c r="O73" s="85"/>
      <c r="P73" s="7" t="str">
        <f>IF(N73="","",VLOOKUP(N73,【HP掲載時は非表示】競技会情報!$G$3:$H$42,2,FALSE))</f>
        <v/>
      </c>
      <c r="Q73" s="84"/>
      <c r="R73" s="85"/>
      <c r="S73" s="7" t="str">
        <f>IF(Q73="","",VLOOKUP(Q73,【HP掲載時は非表示】競技会情報!$G$3:$H$42,2,FALSE))</f>
        <v/>
      </c>
      <c r="T73" s="84"/>
      <c r="U73" s="85"/>
      <c r="V73" s="84"/>
      <c r="W73" s="85"/>
      <c r="Z73" s="7" t="str">
        <f t="shared" si="5"/>
        <v/>
      </c>
      <c r="AA73" s="7" t="str">
        <f t="shared" si="6"/>
        <v/>
      </c>
      <c r="AB73" s="7" t="str">
        <f t="shared" si="7"/>
        <v/>
      </c>
      <c r="AC73" s="7" t="str">
        <f t="shared" si="8"/>
        <v/>
      </c>
      <c r="AD73" s="7" t="str">
        <f t="shared" si="9"/>
        <v/>
      </c>
    </row>
    <row r="74" spans="2:30" ht="24" customHeight="1">
      <c r="B74" s="111">
        <v>70</v>
      </c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7" t="str">
        <f>IF(K74="","",VLOOKUP(K74,【HP掲載時は非表示】競技会情報!$G$3:$H$42,2,FALSE))</f>
        <v/>
      </c>
      <c r="N74" s="84"/>
      <c r="O74" s="85"/>
      <c r="P74" s="7" t="str">
        <f>IF(N74="","",VLOOKUP(N74,【HP掲載時は非表示】競技会情報!$G$3:$H$42,2,FALSE))</f>
        <v/>
      </c>
      <c r="Q74" s="84"/>
      <c r="R74" s="85"/>
      <c r="S74" s="7" t="str">
        <f>IF(Q74="","",VLOOKUP(Q74,【HP掲載時は非表示】競技会情報!$G$3:$H$42,2,FALSE))</f>
        <v/>
      </c>
      <c r="T74" s="84"/>
      <c r="U74" s="85"/>
      <c r="V74" s="84"/>
      <c r="W74" s="85"/>
      <c r="Z74" s="7" t="str">
        <f t="shared" si="5"/>
        <v/>
      </c>
      <c r="AA74" s="7" t="str">
        <f t="shared" si="6"/>
        <v/>
      </c>
      <c r="AB74" s="7" t="str">
        <f t="shared" si="7"/>
        <v/>
      </c>
      <c r="AC74" s="7" t="str">
        <f t="shared" si="8"/>
        <v/>
      </c>
      <c r="AD74" s="7" t="str">
        <f t="shared" si="9"/>
        <v/>
      </c>
    </row>
    <row r="75" spans="2:30" ht="24" customHeight="1">
      <c r="B75" s="111">
        <v>71</v>
      </c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7" t="str">
        <f>IF(K75="","",VLOOKUP(K75,【HP掲載時は非表示】競技会情報!$G$3:$H$42,2,FALSE))</f>
        <v/>
      </c>
      <c r="N75" s="84"/>
      <c r="O75" s="85"/>
      <c r="P75" s="7" t="str">
        <f>IF(N75="","",VLOOKUP(N75,【HP掲載時は非表示】競技会情報!$G$3:$H$42,2,FALSE))</f>
        <v/>
      </c>
      <c r="Q75" s="84"/>
      <c r="R75" s="85"/>
      <c r="S75" s="7" t="str">
        <f>IF(Q75="","",VLOOKUP(Q75,【HP掲載時は非表示】競技会情報!$G$3:$H$42,2,FALSE))</f>
        <v/>
      </c>
      <c r="T75" s="84"/>
      <c r="U75" s="85"/>
      <c r="V75" s="84"/>
      <c r="W75" s="85"/>
      <c r="Z75" s="7" t="str">
        <f t="shared" si="5"/>
        <v/>
      </c>
      <c r="AA75" s="7" t="str">
        <f t="shared" si="6"/>
        <v/>
      </c>
      <c r="AB75" s="7" t="str">
        <f t="shared" si="7"/>
        <v/>
      </c>
      <c r="AC75" s="7" t="str">
        <f t="shared" si="8"/>
        <v/>
      </c>
      <c r="AD75" s="7" t="str">
        <f t="shared" si="9"/>
        <v/>
      </c>
    </row>
    <row r="76" spans="2:30" ht="24" customHeight="1">
      <c r="B76" s="111">
        <v>72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7" t="str">
        <f>IF(K76="","",VLOOKUP(K76,【HP掲載時は非表示】競技会情報!$G$3:$H$42,2,FALSE))</f>
        <v/>
      </c>
      <c r="N76" s="84"/>
      <c r="O76" s="85"/>
      <c r="P76" s="7" t="str">
        <f>IF(N76="","",VLOOKUP(N76,【HP掲載時は非表示】競技会情報!$G$3:$H$42,2,FALSE))</f>
        <v/>
      </c>
      <c r="Q76" s="84"/>
      <c r="R76" s="85"/>
      <c r="S76" s="7" t="str">
        <f>IF(Q76="","",VLOOKUP(Q76,【HP掲載時は非表示】競技会情報!$G$3:$H$42,2,FALSE))</f>
        <v/>
      </c>
      <c r="T76" s="84"/>
      <c r="U76" s="85"/>
      <c r="V76" s="84"/>
      <c r="W76" s="85"/>
      <c r="Z76" s="7" t="str">
        <f t="shared" si="5"/>
        <v/>
      </c>
      <c r="AA76" s="7" t="str">
        <f t="shared" si="6"/>
        <v/>
      </c>
      <c r="AB76" s="7" t="str">
        <f t="shared" si="7"/>
        <v/>
      </c>
      <c r="AC76" s="7" t="str">
        <f t="shared" si="8"/>
        <v/>
      </c>
      <c r="AD76" s="7" t="str">
        <f t="shared" si="9"/>
        <v/>
      </c>
    </row>
    <row r="77" spans="2:30" ht="24" customHeight="1">
      <c r="B77" s="111">
        <v>73</v>
      </c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7" t="str">
        <f>IF(K77="","",VLOOKUP(K77,【HP掲載時は非表示】競技会情報!$G$3:$H$42,2,FALSE))</f>
        <v/>
      </c>
      <c r="N77" s="84"/>
      <c r="O77" s="85"/>
      <c r="P77" s="7" t="str">
        <f>IF(N77="","",VLOOKUP(N77,【HP掲載時は非表示】競技会情報!$G$3:$H$42,2,FALSE))</f>
        <v/>
      </c>
      <c r="Q77" s="84"/>
      <c r="R77" s="85"/>
      <c r="S77" s="7" t="str">
        <f>IF(Q77="","",VLOOKUP(Q77,【HP掲載時は非表示】競技会情報!$G$3:$H$42,2,FALSE))</f>
        <v/>
      </c>
      <c r="T77" s="84"/>
      <c r="U77" s="85"/>
      <c r="V77" s="84"/>
      <c r="W77" s="85"/>
      <c r="Z77" s="7" t="str">
        <f t="shared" si="5"/>
        <v/>
      </c>
      <c r="AA77" s="7" t="str">
        <f t="shared" si="6"/>
        <v/>
      </c>
      <c r="AB77" s="7" t="str">
        <f t="shared" si="7"/>
        <v/>
      </c>
      <c r="AC77" s="7" t="str">
        <f t="shared" si="8"/>
        <v/>
      </c>
      <c r="AD77" s="7" t="str">
        <f t="shared" si="9"/>
        <v/>
      </c>
    </row>
    <row r="78" spans="2:30" ht="24" customHeight="1">
      <c r="B78" s="111">
        <v>74</v>
      </c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7" t="str">
        <f>IF(K78="","",VLOOKUP(K78,【HP掲載時は非表示】競技会情報!$G$3:$H$42,2,FALSE))</f>
        <v/>
      </c>
      <c r="N78" s="84"/>
      <c r="O78" s="85"/>
      <c r="P78" s="7" t="str">
        <f>IF(N78="","",VLOOKUP(N78,【HP掲載時は非表示】競技会情報!$G$3:$H$42,2,FALSE))</f>
        <v/>
      </c>
      <c r="Q78" s="84"/>
      <c r="R78" s="85"/>
      <c r="S78" s="7" t="str">
        <f>IF(Q78="","",VLOOKUP(Q78,【HP掲載時は非表示】競技会情報!$G$3:$H$42,2,FALSE))</f>
        <v/>
      </c>
      <c r="T78" s="84"/>
      <c r="U78" s="85"/>
      <c r="V78" s="84"/>
      <c r="W78" s="85"/>
      <c r="Z78" s="7" t="str">
        <f t="shared" si="5"/>
        <v/>
      </c>
      <c r="AA78" s="7" t="str">
        <f t="shared" si="6"/>
        <v/>
      </c>
      <c r="AB78" s="7" t="str">
        <f t="shared" si="7"/>
        <v/>
      </c>
      <c r="AC78" s="7" t="str">
        <f t="shared" si="8"/>
        <v/>
      </c>
      <c r="AD78" s="7" t="str">
        <f t="shared" si="9"/>
        <v/>
      </c>
    </row>
    <row r="79" spans="2:30" ht="24" customHeight="1">
      <c r="B79" s="111">
        <v>75</v>
      </c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7" t="str">
        <f>IF(K79="","",VLOOKUP(K79,【HP掲載時は非表示】競技会情報!$G$3:$H$42,2,FALSE))</f>
        <v/>
      </c>
      <c r="N79" s="84"/>
      <c r="O79" s="85"/>
      <c r="P79" s="7" t="str">
        <f>IF(N79="","",VLOOKUP(N79,【HP掲載時は非表示】競技会情報!$G$3:$H$42,2,FALSE))</f>
        <v/>
      </c>
      <c r="Q79" s="84"/>
      <c r="R79" s="85"/>
      <c r="S79" s="7" t="str">
        <f>IF(Q79="","",VLOOKUP(Q79,【HP掲載時は非表示】競技会情報!$G$3:$H$42,2,FALSE))</f>
        <v/>
      </c>
      <c r="T79" s="84"/>
      <c r="U79" s="85"/>
      <c r="V79" s="84"/>
      <c r="W79" s="85"/>
      <c r="Z79" s="7" t="str">
        <f t="shared" si="5"/>
        <v/>
      </c>
      <c r="AA79" s="7" t="str">
        <f t="shared" si="6"/>
        <v/>
      </c>
      <c r="AB79" s="7" t="str">
        <f t="shared" si="7"/>
        <v/>
      </c>
      <c r="AC79" s="7" t="str">
        <f t="shared" si="8"/>
        <v/>
      </c>
      <c r="AD79" s="7" t="str">
        <f t="shared" si="9"/>
        <v/>
      </c>
    </row>
    <row r="80" spans="2:30" ht="24" customHeight="1">
      <c r="B80" s="111">
        <v>76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  <c r="M80" s="7" t="str">
        <f>IF(K80="","",VLOOKUP(K80,【HP掲載時は非表示】競技会情報!$G$3:$H$42,2,FALSE))</f>
        <v/>
      </c>
      <c r="N80" s="84"/>
      <c r="O80" s="85"/>
      <c r="P80" s="7" t="str">
        <f>IF(N80="","",VLOOKUP(N80,【HP掲載時は非表示】競技会情報!$G$3:$H$42,2,FALSE))</f>
        <v/>
      </c>
      <c r="Q80" s="84"/>
      <c r="R80" s="85"/>
      <c r="S80" s="7" t="str">
        <f>IF(Q80="","",VLOOKUP(Q80,【HP掲載時は非表示】競技会情報!$G$3:$H$42,2,FALSE))</f>
        <v/>
      </c>
      <c r="T80" s="84"/>
      <c r="U80" s="85"/>
      <c r="V80" s="84"/>
      <c r="W80" s="85"/>
      <c r="Z80" s="7" t="str">
        <f t="shared" si="5"/>
        <v/>
      </c>
      <c r="AA80" s="7" t="str">
        <f t="shared" si="6"/>
        <v/>
      </c>
      <c r="AB80" s="7" t="str">
        <f t="shared" si="7"/>
        <v/>
      </c>
      <c r="AC80" s="7" t="str">
        <f t="shared" si="8"/>
        <v/>
      </c>
      <c r="AD80" s="7" t="str">
        <f t="shared" si="9"/>
        <v/>
      </c>
    </row>
    <row r="81" spans="2:30" ht="24" customHeight="1">
      <c r="B81" s="111">
        <v>77</v>
      </c>
      <c r="C81" s="84"/>
      <c r="D81" s="84"/>
      <c r="E81" s="84"/>
      <c r="F81" s="84"/>
      <c r="G81" s="84"/>
      <c r="H81" s="84"/>
      <c r="I81" s="84"/>
      <c r="J81" s="84"/>
      <c r="K81" s="84"/>
      <c r="L81" s="85"/>
      <c r="M81" s="7" t="str">
        <f>IF(K81="","",VLOOKUP(K81,【HP掲載時は非表示】競技会情報!$G$3:$H$42,2,FALSE))</f>
        <v/>
      </c>
      <c r="N81" s="84"/>
      <c r="O81" s="85"/>
      <c r="P81" s="7" t="str">
        <f>IF(N81="","",VLOOKUP(N81,【HP掲載時は非表示】競技会情報!$G$3:$H$42,2,FALSE))</f>
        <v/>
      </c>
      <c r="Q81" s="84"/>
      <c r="R81" s="85"/>
      <c r="S81" s="7" t="str">
        <f>IF(Q81="","",VLOOKUP(Q81,【HP掲載時は非表示】競技会情報!$G$3:$H$42,2,FALSE))</f>
        <v/>
      </c>
      <c r="T81" s="84"/>
      <c r="U81" s="85"/>
      <c r="V81" s="84"/>
      <c r="W81" s="85"/>
      <c r="Z81" s="7" t="str">
        <f t="shared" si="5"/>
        <v/>
      </c>
      <c r="AA81" s="7" t="str">
        <f t="shared" si="6"/>
        <v/>
      </c>
      <c r="AB81" s="7" t="str">
        <f t="shared" si="7"/>
        <v/>
      </c>
      <c r="AC81" s="7" t="str">
        <f t="shared" si="8"/>
        <v/>
      </c>
      <c r="AD81" s="7" t="str">
        <f t="shared" si="9"/>
        <v/>
      </c>
    </row>
    <row r="82" spans="2:30" ht="24" customHeight="1">
      <c r="B82" s="111">
        <v>78</v>
      </c>
      <c r="C82" s="84"/>
      <c r="D82" s="84"/>
      <c r="E82" s="84"/>
      <c r="F82" s="84"/>
      <c r="G82" s="84"/>
      <c r="H82" s="84"/>
      <c r="I82" s="84"/>
      <c r="J82" s="84"/>
      <c r="K82" s="84"/>
      <c r="L82" s="85"/>
      <c r="M82" s="7" t="str">
        <f>IF(K82="","",VLOOKUP(K82,【HP掲載時は非表示】競技会情報!$G$3:$H$42,2,FALSE))</f>
        <v/>
      </c>
      <c r="N82" s="84"/>
      <c r="O82" s="85"/>
      <c r="P82" s="7" t="str">
        <f>IF(N82="","",VLOOKUP(N82,【HP掲載時は非表示】競技会情報!$G$3:$H$42,2,FALSE))</f>
        <v/>
      </c>
      <c r="Q82" s="84"/>
      <c r="R82" s="85"/>
      <c r="S82" s="7" t="str">
        <f>IF(Q82="","",VLOOKUP(Q82,【HP掲載時は非表示】競技会情報!$G$3:$H$42,2,FALSE))</f>
        <v/>
      </c>
      <c r="T82" s="84"/>
      <c r="U82" s="85"/>
      <c r="V82" s="84"/>
      <c r="W82" s="85"/>
      <c r="Z82" s="7" t="str">
        <f t="shared" si="5"/>
        <v/>
      </c>
      <c r="AA82" s="7" t="str">
        <f t="shared" si="6"/>
        <v/>
      </c>
      <c r="AB82" s="7" t="str">
        <f t="shared" si="7"/>
        <v/>
      </c>
      <c r="AC82" s="7" t="str">
        <f t="shared" si="8"/>
        <v/>
      </c>
      <c r="AD82" s="7" t="str">
        <f t="shared" si="9"/>
        <v/>
      </c>
    </row>
    <row r="83" spans="2:30" ht="24" customHeight="1">
      <c r="B83" s="111">
        <v>79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  <c r="M83" s="7" t="str">
        <f>IF(K83="","",VLOOKUP(K83,【HP掲載時は非表示】競技会情報!$G$3:$H$42,2,FALSE))</f>
        <v/>
      </c>
      <c r="N83" s="84"/>
      <c r="O83" s="85"/>
      <c r="P83" s="7" t="str">
        <f>IF(N83="","",VLOOKUP(N83,【HP掲載時は非表示】競技会情報!$G$3:$H$42,2,FALSE))</f>
        <v/>
      </c>
      <c r="Q83" s="84"/>
      <c r="R83" s="85"/>
      <c r="S83" s="7" t="str">
        <f>IF(Q83="","",VLOOKUP(Q83,【HP掲載時は非表示】競技会情報!$G$3:$H$42,2,FALSE))</f>
        <v/>
      </c>
      <c r="T83" s="84"/>
      <c r="U83" s="85"/>
      <c r="V83" s="84"/>
      <c r="W83" s="85"/>
      <c r="Z83" s="7" t="str">
        <f t="shared" si="5"/>
        <v/>
      </c>
      <c r="AA83" s="7" t="str">
        <f t="shared" si="6"/>
        <v/>
      </c>
      <c r="AB83" s="7" t="str">
        <f t="shared" si="7"/>
        <v/>
      </c>
      <c r="AC83" s="7" t="str">
        <f t="shared" si="8"/>
        <v/>
      </c>
      <c r="AD83" s="7" t="str">
        <f t="shared" si="9"/>
        <v/>
      </c>
    </row>
    <row r="84" spans="2:30" ht="24" customHeight="1">
      <c r="B84" s="111">
        <v>80</v>
      </c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7" t="str">
        <f>IF(K84="","",VLOOKUP(K84,【HP掲載時は非表示】競技会情報!$G$3:$H$42,2,FALSE))</f>
        <v/>
      </c>
      <c r="N84" s="84"/>
      <c r="O84" s="85"/>
      <c r="P84" s="7" t="str">
        <f>IF(N84="","",VLOOKUP(N84,【HP掲載時は非表示】競技会情報!$G$3:$H$42,2,FALSE))</f>
        <v/>
      </c>
      <c r="Q84" s="84"/>
      <c r="R84" s="85"/>
      <c r="S84" s="7" t="str">
        <f>IF(Q84="","",VLOOKUP(Q84,【HP掲載時は非表示】競技会情報!$G$3:$H$42,2,FALSE))</f>
        <v/>
      </c>
      <c r="T84" s="84"/>
      <c r="U84" s="85"/>
      <c r="V84" s="84"/>
      <c r="W84" s="85"/>
      <c r="Z84" s="7" t="str">
        <f t="shared" si="5"/>
        <v/>
      </c>
      <c r="AA84" s="7" t="str">
        <f t="shared" si="6"/>
        <v/>
      </c>
      <c r="AB84" s="7" t="str">
        <f t="shared" si="7"/>
        <v/>
      </c>
      <c r="AC84" s="7" t="str">
        <f t="shared" si="8"/>
        <v/>
      </c>
      <c r="AD84" s="7" t="str">
        <f t="shared" si="9"/>
        <v/>
      </c>
    </row>
    <row r="85" spans="2:30" ht="24" customHeight="1">
      <c r="B85" s="111">
        <v>81</v>
      </c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7" t="str">
        <f>IF(K85="","",VLOOKUP(K85,【HP掲載時は非表示】競技会情報!$G$3:$H$42,2,FALSE))</f>
        <v/>
      </c>
      <c r="N85" s="84"/>
      <c r="O85" s="85"/>
      <c r="P85" s="7" t="str">
        <f>IF(N85="","",VLOOKUP(N85,【HP掲載時は非表示】競技会情報!$G$3:$H$42,2,FALSE))</f>
        <v/>
      </c>
      <c r="Q85" s="84"/>
      <c r="R85" s="85"/>
      <c r="S85" s="7" t="str">
        <f>IF(Q85="","",VLOOKUP(Q85,【HP掲載時は非表示】競技会情報!$G$3:$H$42,2,FALSE))</f>
        <v/>
      </c>
      <c r="T85" s="84"/>
      <c r="U85" s="85"/>
      <c r="V85" s="84"/>
      <c r="W85" s="85"/>
      <c r="Z85" s="7" t="str">
        <f t="shared" si="5"/>
        <v/>
      </c>
      <c r="AA85" s="7" t="str">
        <f t="shared" si="6"/>
        <v/>
      </c>
      <c r="AB85" s="7" t="str">
        <f t="shared" si="7"/>
        <v/>
      </c>
      <c r="AC85" s="7" t="str">
        <f t="shared" si="8"/>
        <v/>
      </c>
      <c r="AD85" s="7" t="str">
        <f t="shared" si="9"/>
        <v/>
      </c>
    </row>
    <row r="86" spans="2:30" ht="24" customHeight="1">
      <c r="B86" s="111">
        <v>82</v>
      </c>
      <c r="C86" s="84"/>
      <c r="D86" s="84"/>
      <c r="E86" s="84"/>
      <c r="F86" s="84"/>
      <c r="G86" s="84"/>
      <c r="H86" s="84"/>
      <c r="I86" s="84"/>
      <c r="J86" s="84"/>
      <c r="K86" s="84"/>
      <c r="L86" s="85"/>
      <c r="M86" s="7" t="str">
        <f>IF(K86="","",VLOOKUP(K86,【HP掲載時は非表示】競技会情報!$G$3:$H$42,2,FALSE))</f>
        <v/>
      </c>
      <c r="N86" s="84"/>
      <c r="O86" s="85"/>
      <c r="P86" s="7" t="str">
        <f>IF(N86="","",VLOOKUP(N86,【HP掲載時は非表示】競技会情報!$G$3:$H$42,2,FALSE))</f>
        <v/>
      </c>
      <c r="Q86" s="84"/>
      <c r="R86" s="85"/>
      <c r="S86" s="7" t="str">
        <f>IF(Q86="","",VLOOKUP(Q86,【HP掲載時は非表示】競技会情報!$G$3:$H$42,2,FALSE))</f>
        <v/>
      </c>
      <c r="T86" s="84"/>
      <c r="U86" s="85"/>
      <c r="V86" s="84"/>
      <c r="W86" s="85"/>
      <c r="Z86" s="7" t="str">
        <f t="shared" si="5"/>
        <v/>
      </c>
      <c r="AA86" s="7" t="str">
        <f t="shared" si="6"/>
        <v/>
      </c>
      <c r="AB86" s="7" t="str">
        <f t="shared" si="7"/>
        <v/>
      </c>
      <c r="AC86" s="7" t="str">
        <f t="shared" si="8"/>
        <v/>
      </c>
      <c r="AD86" s="7" t="str">
        <f t="shared" si="9"/>
        <v/>
      </c>
    </row>
    <row r="87" spans="2:30" ht="24" customHeight="1">
      <c r="B87" s="111">
        <v>83</v>
      </c>
      <c r="C87" s="84"/>
      <c r="D87" s="84"/>
      <c r="E87" s="84"/>
      <c r="F87" s="84"/>
      <c r="G87" s="84"/>
      <c r="H87" s="84"/>
      <c r="I87" s="84"/>
      <c r="J87" s="84"/>
      <c r="K87" s="84"/>
      <c r="L87" s="85"/>
      <c r="M87" s="7" t="str">
        <f>IF(K87="","",VLOOKUP(K87,【HP掲載時は非表示】競技会情報!$G$3:$H$42,2,FALSE))</f>
        <v/>
      </c>
      <c r="N87" s="84"/>
      <c r="O87" s="85"/>
      <c r="P87" s="7" t="str">
        <f>IF(N87="","",VLOOKUP(N87,【HP掲載時は非表示】競技会情報!$G$3:$H$42,2,FALSE))</f>
        <v/>
      </c>
      <c r="Q87" s="84"/>
      <c r="R87" s="85"/>
      <c r="S87" s="7" t="str">
        <f>IF(Q87="","",VLOOKUP(Q87,【HP掲載時は非表示】競技会情報!$G$3:$H$42,2,FALSE))</f>
        <v/>
      </c>
      <c r="T87" s="84"/>
      <c r="U87" s="85"/>
      <c r="V87" s="84"/>
      <c r="W87" s="85"/>
      <c r="Z87" s="7" t="str">
        <f t="shared" si="5"/>
        <v/>
      </c>
      <c r="AA87" s="7" t="str">
        <f t="shared" si="6"/>
        <v/>
      </c>
      <c r="AB87" s="7" t="str">
        <f t="shared" si="7"/>
        <v/>
      </c>
      <c r="AC87" s="7" t="str">
        <f t="shared" si="8"/>
        <v/>
      </c>
      <c r="AD87" s="7" t="str">
        <f t="shared" si="9"/>
        <v/>
      </c>
    </row>
    <row r="88" spans="2:30" ht="24" customHeight="1">
      <c r="B88" s="111">
        <v>84</v>
      </c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7" t="str">
        <f>IF(K88="","",VLOOKUP(K88,【HP掲載時は非表示】競技会情報!$G$3:$H$42,2,FALSE))</f>
        <v/>
      </c>
      <c r="N88" s="84"/>
      <c r="O88" s="85"/>
      <c r="P88" s="7" t="str">
        <f>IF(N88="","",VLOOKUP(N88,【HP掲載時は非表示】競技会情報!$G$3:$H$42,2,FALSE))</f>
        <v/>
      </c>
      <c r="Q88" s="84"/>
      <c r="R88" s="85"/>
      <c r="S88" s="7" t="str">
        <f>IF(Q88="","",VLOOKUP(Q88,【HP掲載時は非表示】競技会情報!$G$3:$H$42,2,FALSE))</f>
        <v/>
      </c>
      <c r="T88" s="84"/>
      <c r="U88" s="85"/>
      <c r="V88" s="84"/>
      <c r="W88" s="85"/>
      <c r="Z88" s="7" t="str">
        <f t="shared" si="5"/>
        <v/>
      </c>
      <c r="AA88" s="7" t="str">
        <f t="shared" si="6"/>
        <v/>
      </c>
      <c r="AB88" s="7" t="str">
        <f t="shared" si="7"/>
        <v/>
      </c>
      <c r="AC88" s="7" t="str">
        <f t="shared" si="8"/>
        <v/>
      </c>
      <c r="AD88" s="7" t="str">
        <f t="shared" si="9"/>
        <v/>
      </c>
    </row>
    <row r="89" spans="2:30" ht="24" customHeight="1">
      <c r="B89" s="111">
        <v>85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  <c r="M89" s="7" t="str">
        <f>IF(K89="","",VLOOKUP(K89,【HP掲載時は非表示】競技会情報!$G$3:$H$42,2,FALSE))</f>
        <v/>
      </c>
      <c r="N89" s="84"/>
      <c r="O89" s="85"/>
      <c r="P89" s="7" t="str">
        <f>IF(N89="","",VLOOKUP(N89,【HP掲載時は非表示】競技会情報!$G$3:$H$42,2,FALSE))</f>
        <v/>
      </c>
      <c r="Q89" s="84"/>
      <c r="R89" s="85"/>
      <c r="S89" s="7" t="str">
        <f>IF(Q89="","",VLOOKUP(Q89,【HP掲載時は非表示】競技会情報!$G$3:$H$42,2,FALSE))</f>
        <v/>
      </c>
      <c r="T89" s="84"/>
      <c r="U89" s="85"/>
      <c r="V89" s="84"/>
      <c r="W89" s="85"/>
      <c r="Z89" s="7" t="str">
        <f t="shared" si="5"/>
        <v/>
      </c>
      <c r="AA89" s="7" t="str">
        <f t="shared" si="6"/>
        <v/>
      </c>
      <c r="AB89" s="7" t="str">
        <f t="shared" si="7"/>
        <v/>
      </c>
      <c r="AC89" s="7" t="str">
        <f t="shared" si="8"/>
        <v/>
      </c>
      <c r="AD89" s="7" t="str">
        <f t="shared" si="9"/>
        <v/>
      </c>
    </row>
    <row r="90" spans="2:30" ht="24" customHeight="1">
      <c r="B90" s="111">
        <v>86</v>
      </c>
      <c r="C90" s="84"/>
      <c r="D90" s="84"/>
      <c r="E90" s="84"/>
      <c r="F90" s="84"/>
      <c r="G90" s="84"/>
      <c r="H90" s="84"/>
      <c r="I90" s="84"/>
      <c r="J90" s="84"/>
      <c r="K90" s="84"/>
      <c r="L90" s="85"/>
      <c r="M90" s="7" t="str">
        <f>IF(K90="","",VLOOKUP(K90,【HP掲載時は非表示】競技会情報!$G$3:$H$42,2,FALSE))</f>
        <v/>
      </c>
      <c r="N90" s="84"/>
      <c r="O90" s="85"/>
      <c r="P90" s="7" t="str">
        <f>IF(N90="","",VLOOKUP(N90,【HP掲載時は非表示】競技会情報!$G$3:$H$42,2,FALSE))</f>
        <v/>
      </c>
      <c r="Q90" s="84"/>
      <c r="R90" s="85"/>
      <c r="S90" s="7" t="str">
        <f>IF(Q90="","",VLOOKUP(Q90,【HP掲載時は非表示】競技会情報!$G$3:$H$42,2,FALSE))</f>
        <v/>
      </c>
      <c r="T90" s="84"/>
      <c r="U90" s="85"/>
      <c r="V90" s="84"/>
      <c r="W90" s="85"/>
      <c r="Z90" s="7" t="str">
        <f t="shared" si="5"/>
        <v/>
      </c>
      <c r="AA90" s="7" t="str">
        <f t="shared" si="6"/>
        <v/>
      </c>
      <c r="AB90" s="7" t="str">
        <f t="shared" si="7"/>
        <v/>
      </c>
      <c r="AC90" s="7" t="str">
        <f t="shared" si="8"/>
        <v/>
      </c>
      <c r="AD90" s="7" t="str">
        <f t="shared" si="9"/>
        <v/>
      </c>
    </row>
    <row r="91" spans="2:30" ht="24" customHeight="1">
      <c r="B91" s="111">
        <v>87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  <c r="M91" s="7" t="str">
        <f>IF(K91="","",VLOOKUP(K91,【HP掲載時は非表示】競技会情報!$G$3:$H$42,2,FALSE))</f>
        <v/>
      </c>
      <c r="N91" s="84"/>
      <c r="O91" s="85"/>
      <c r="P91" s="7" t="str">
        <f>IF(N91="","",VLOOKUP(N91,【HP掲載時は非表示】競技会情報!$G$3:$H$42,2,FALSE))</f>
        <v/>
      </c>
      <c r="Q91" s="84"/>
      <c r="R91" s="85"/>
      <c r="S91" s="7" t="str">
        <f>IF(Q91="","",VLOOKUP(Q91,【HP掲載時は非表示】競技会情報!$G$3:$H$42,2,FALSE))</f>
        <v/>
      </c>
      <c r="T91" s="84"/>
      <c r="U91" s="85"/>
      <c r="V91" s="84"/>
      <c r="W91" s="85"/>
      <c r="Z91" s="7" t="str">
        <f t="shared" si="5"/>
        <v/>
      </c>
      <c r="AA91" s="7" t="str">
        <f t="shared" si="6"/>
        <v/>
      </c>
      <c r="AB91" s="7" t="str">
        <f t="shared" si="7"/>
        <v/>
      </c>
      <c r="AC91" s="7" t="str">
        <f t="shared" si="8"/>
        <v/>
      </c>
      <c r="AD91" s="7" t="str">
        <f t="shared" si="9"/>
        <v/>
      </c>
    </row>
    <row r="92" spans="2:30" ht="24" customHeight="1">
      <c r="B92" s="111">
        <v>88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7" t="str">
        <f>IF(K92="","",VLOOKUP(K92,【HP掲載時は非表示】競技会情報!$G$3:$H$42,2,FALSE))</f>
        <v/>
      </c>
      <c r="N92" s="84"/>
      <c r="O92" s="85"/>
      <c r="P92" s="7" t="str">
        <f>IF(N92="","",VLOOKUP(N92,【HP掲載時は非表示】競技会情報!$G$3:$H$42,2,FALSE))</f>
        <v/>
      </c>
      <c r="Q92" s="84"/>
      <c r="R92" s="85"/>
      <c r="S92" s="7" t="str">
        <f>IF(Q92="","",VLOOKUP(Q92,【HP掲載時は非表示】競技会情報!$G$3:$H$42,2,FALSE))</f>
        <v/>
      </c>
      <c r="T92" s="84"/>
      <c r="U92" s="85"/>
      <c r="V92" s="84"/>
      <c r="W92" s="85"/>
      <c r="Z92" s="7" t="str">
        <f t="shared" si="5"/>
        <v/>
      </c>
      <c r="AA92" s="7" t="str">
        <f t="shared" si="6"/>
        <v/>
      </c>
      <c r="AB92" s="7" t="str">
        <f t="shared" si="7"/>
        <v/>
      </c>
      <c r="AC92" s="7" t="str">
        <f t="shared" si="8"/>
        <v/>
      </c>
      <c r="AD92" s="7" t="str">
        <f t="shared" si="9"/>
        <v/>
      </c>
    </row>
    <row r="93" spans="2:30" ht="24" customHeight="1">
      <c r="B93" s="111">
        <v>89</v>
      </c>
      <c r="C93" s="84"/>
      <c r="D93" s="84"/>
      <c r="E93" s="84"/>
      <c r="F93" s="84"/>
      <c r="G93" s="84"/>
      <c r="H93" s="84"/>
      <c r="I93" s="84"/>
      <c r="J93" s="84"/>
      <c r="K93" s="84"/>
      <c r="L93" s="85"/>
      <c r="M93" s="7" t="str">
        <f>IF(K93="","",VLOOKUP(K93,【HP掲載時は非表示】競技会情報!$G$3:$H$42,2,FALSE))</f>
        <v/>
      </c>
      <c r="N93" s="84"/>
      <c r="O93" s="85"/>
      <c r="P93" s="7" t="str">
        <f>IF(N93="","",VLOOKUP(N93,【HP掲載時は非表示】競技会情報!$G$3:$H$42,2,FALSE))</f>
        <v/>
      </c>
      <c r="Q93" s="84"/>
      <c r="R93" s="85"/>
      <c r="S93" s="7" t="str">
        <f>IF(Q93="","",VLOOKUP(Q93,【HP掲載時は非表示】競技会情報!$G$3:$H$42,2,FALSE))</f>
        <v/>
      </c>
      <c r="T93" s="84"/>
      <c r="U93" s="85"/>
      <c r="V93" s="84"/>
      <c r="W93" s="85"/>
      <c r="Z93" s="7" t="str">
        <f t="shared" si="5"/>
        <v/>
      </c>
      <c r="AA93" s="7" t="str">
        <f t="shared" si="6"/>
        <v/>
      </c>
      <c r="AB93" s="7" t="str">
        <f t="shared" si="7"/>
        <v/>
      </c>
      <c r="AC93" s="7" t="str">
        <f t="shared" si="8"/>
        <v/>
      </c>
      <c r="AD93" s="7" t="str">
        <f t="shared" si="9"/>
        <v/>
      </c>
    </row>
    <row r="94" spans="2:30" ht="24" customHeight="1">
      <c r="B94" s="111">
        <v>90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7" t="str">
        <f>IF(K94="","",VLOOKUP(K94,【HP掲載時は非表示】競技会情報!$G$3:$H$42,2,FALSE))</f>
        <v/>
      </c>
      <c r="N94" s="84"/>
      <c r="O94" s="85"/>
      <c r="P94" s="7" t="str">
        <f>IF(N94="","",VLOOKUP(N94,【HP掲載時は非表示】競技会情報!$G$3:$H$42,2,FALSE))</f>
        <v/>
      </c>
      <c r="Q94" s="84"/>
      <c r="R94" s="85"/>
      <c r="S94" s="7" t="str">
        <f>IF(Q94="","",VLOOKUP(Q94,【HP掲載時は非表示】競技会情報!$G$3:$H$42,2,FALSE))</f>
        <v/>
      </c>
      <c r="T94" s="84"/>
      <c r="U94" s="85"/>
      <c r="V94" s="84"/>
      <c r="W94" s="85"/>
      <c r="Z94" s="7" t="str">
        <f t="shared" si="5"/>
        <v/>
      </c>
      <c r="AA94" s="7" t="str">
        <f t="shared" si="6"/>
        <v/>
      </c>
      <c r="AB94" s="7" t="str">
        <f t="shared" si="7"/>
        <v/>
      </c>
      <c r="AC94" s="7" t="str">
        <f t="shared" si="8"/>
        <v/>
      </c>
      <c r="AD94" s="7" t="str">
        <f t="shared" si="9"/>
        <v/>
      </c>
    </row>
    <row r="95" spans="2:30" ht="24" customHeight="1">
      <c r="B95" s="111">
        <v>91</v>
      </c>
      <c r="C95" s="84"/>
      <c r="D95" s="84"/>
      <c r="E95" s="84"/>
      <c r="F95" s="84"/>
      <c r="G95" s="84"/>
      <c r="H95" s="84"/>
      <c r="I95" s="84"/>
      <c r="J95" s="84"/>
      <c r="K95" s="84"/>
      <c r="L95" s="85"/>
      <c r="M95" s="7" t="str">
        <f>IF(K95="","",VLOOKUP(K95,【HP掲載時は非表示】競技会情報!$G$3:$H$42,2,FALSE))</f>
        <v/>
      </c>
      <c r="N95" s="84"/>
      <c r="O95" s="85"/>
      <c r="P95" s="7" t="str">
        <f>IF(N95="","",VLOOKUP(N95,【HP掲載時は非表示】競技会情報!$G$3:$H$42,2,FALSE))</f>
        <v/>
      </c>
      <c r="Q95" s="84"/>
      <c r="R95" s="85"/>
      <c r="S95" s="7" t="str">
        <f>IF(Q95="","",VLOOKUP(Q95,【HP掲載時は非表示】競技会情報!$G$3:$H$42,2,FALSE))</f>
        <v/>
      </c>
      <c r="T95" s="84"/>
      <c r="U95" s="85"/>
      <c r="V95" s="84"/>
      <c r="W95" s="85"/>
      <c r="Z95" s="7" t="str">
        <f t="shared" si="5"/>
        <v/>
      </c>
      <c r="AA95" s="7" t="str">
        <f t="shared" si="6"/>
        <v/>
      </c>
      <c r="AB95" s="7" t="str">
        <f t="shared" si="7"/>
        <v/>
      </c>
      <c r="AC95" s="7" t="str">
        <f t="shared" si="8"/>
        <v/>
      </c>
      <c r="AD95" s="7" t="str">
        <f t="shared" si="9"/>
        <v/>
      </c>
    </row>
    <row r="96" spans="2:30" ht="24" customHeight="1">
      <c r="B96" s="111">
        <v>92</v>
      </c>
      <c r="C96" s="84"/>
      <c r="D96" s="84"/>
      <c r="E96" s="84"/>
      <c r="F96" s="84"/>
      <c r="G96" s="84"/>
      <c r="H96" s="84"/>
      <c r="I96" s="84"/>
      <c r="J96" s="84"/>
      <c r="K96" s="84"/>
      <c r="L96" s="85"/>
      <c r="M96" s="7" t="str">
        <f>IF(K96="","",VLOOKUP(K96,【HP掲載時は非表示】競技会情報!$G$3:$H$42,2,FALSE))</f>
        <v/>
      </c>
      <c r="N96" s="84"/>
      <c r="O96" s="85"/>
      <c r="P96" s="7" t="str">
        <f>IF(N96="","",VLOOKUP(N96,【HP掲載時は非表示】競技会情報!$G$3:$H$42,2,FALSE))</f>
        <v/>
      </c>
      <c r="Q96" s="84"/>
      <c r="R96" s="85"/>
      <c r="S96" s="7" t="str">
        <f>IF(Q96="","",VLOOKUP(Q96,【HP掲載時は非表示】競技会情報!$G$3:$H$42,2,FALSE))</f>
        <v/>
      </c>
      <c r="T96" s="84"/>
      <c r="U96" s="85"/>
      <c r="V96" s="84"/>
      <c r="W96" s="85"/>
      <c r="Z96" s="7" t="str">
        <f t="shared" si="5"/>
        <v/>
      </c>
      <c r="AA96" s="7" t="str">
        <f t="shared" si="6"/>
        <v/>
      </c>
      <c r="AB96" s="7" t="str">
        <f t="shared" si="7"/>
        <v/>
      </c>
      <c r="AC96" s="7" t="str">
        <f t="shared" si="8"/>
        <v/>
      </c>
      <c r="AD96" s="7" t="str">
        <f t="shared" si="9"/>
        <v/>
      </c>
    </row>
    <row r="97" spans="2:30" ht="24" customHeight="1">
      <c r="B97" s="111">
        <v>93</v>
      </c>
      <c r="C97" s="84"/>
      <c r="D97" s="84"/>
      <c r="E97" s="84"/>
      <c r="F97" s="84"/>
      <c r="G97" s="84"/>
      <c r="H97" s="84"/>
      <c r="I97" s="84"/>
      <c r="J97" s="84"/>
      <c r="K97" s="84"/>
      <c r="L97" s="85"/>
      <c r="M97" s="7" t="str">
        <f>IF(K97="","",VLOOKUP(K97,【HP掲載時は非表示】競技会情報!$G$3:$H$42,2,FALSE))</f>
        <v/>
      </c>
      <c r="N97" s="84"/>
      <c r="O97" s="85"/>
      <c r="P97" s="7" t="str">
        <f>IF(N97="","",VLOOKUP(N97,【HP掲載時は非表示】競技会情報!$G$3:$H$42,2,FALSE))</f>
        <v/>
      </c>
      <c r="Q97" s="84"/>
      <c r="R97" s="85"/>
      <c r="S97" s="7" t="str">
        <f>IF(Q97="","",VLOOKUP(Q97,【HP掲載時は非表示】競技会情報!$G$3:$H$42,2,FALSE))</f>
        <v/>
      </c>
      <c r="T97" s="84"/>
      <c r="U97" s="85"/>
      <c r="V97" s="84"/>
      <c r="W97" s="85"/>
      <c r="Z97" s="7" t="str">
        <f t="shared" si="5"/>
        <v/>
      </c>
      <c r="AA97" s="7" t="str">
        <f t="shared" si="6"/>
        <v/>
      </c>
      <c r="AB97" s="7" t="str">
        <f t="shared" si="7"/>
        <v/>
      </c>
      <c r="AC97" s="7" t="str">
        <f t="shared" si="8"/>
        <v/>
      </c>
      <c r="AD97" s="7" t="str">
        <f t="shared" si="9"/>
        <v/>
      </c>
    </row>
    <row r="98" spans="2:30" ht="24" customHeight="1">
      <c r="B98" s="111">
        <v>94</v>
      </c>
      <c r="C98" s="84"/>
      <c r="D98" s="84"/>
      <c r="E98" s="84"/>
      <c r="F98" s="84"/>
      <c r="G98" s="84"/>
      <c r="H98" s="84"/>
      <c r="I98" s="84"/>
      <c r="J98" s="84"/>
      <c r="K98" s="84"/>
      <c r="L98" s="85"/>
      <c r="M98" s="7" t="str">
        <f>IF(K98="","",VLOOKUP(K98,【HP掲載時は非表示】競技会情報!$G$3:$H$42,2,FALSE))</f>
        <v/>
      </c>
      <c r="N98" s="84"/>
      <c r="O98" s="85"/>
      <c r="P98" s="7" t="str">
        <f>IF(N98="","",VLOOKUP(N98,【HP掲載時は非表示】競技会情報!$G$3:$H$42,2,FALSE))</f>
        <v/>
      </c>
      <c r="Q98" s="84"/>
      <c r="R98" s="85"/>
      <c r="S98" s="7" t="str">
        <f>IF(Q98="","",VLOOKUP(Q98,【HP掲載時は非表示】競技会情報!$G$3:$H$42,2,FALSE))</f>
        <v/>
      </c>
      <c r="T98" s="84"/>
      <c r="U98" s="85"/>
      <c r="V98" s="84"/>
      <c r="W98" s="85"/>
      <c r="Z98" s="7" t="str">
        <f t="shared" si="5"/>
        <v/>
      </c>
      <c r="AA98" s="7" t="str">
        <f t="shared" si="6"/>
        <v/>
      </c>
      <c r="AB98" s="7" t="str">
        <f t="shared" si="7"/>
        <v/>
      </c>
      <c r="AC98" s="7" t="str">
        <f t="shared" si="8"/>
        <v/>
      </c>
      <c r="AD98" s="7" t="str">
        <f t="shared" si="9"/>
        <v/>
      </c>
    </row>
    <row r="99" spans="2:30" ht="24" customHeight="1">
      <c r="B99" s="111">
        <v>95</v>
      </c>
      <c r="C99" s="84"/>
      <c r="D99" s="84"/>
      <c r="E99" s="84"/>
      <c r="F99" s="84"/>
      <c r="G99" s="84"/>
      <c r="H99" s="84"/>
      <c r="I99" s="84"/>
      <c r="J99" s="84"/>
      <c r="K99" s="84"/>
      <c r="L99" s="85"/>
      <c r="M99" s="7" t="str">
        <f>IF(K99="","",VLOOKUP(K99,【HP掲載時は非表示】競技会情報!$G$3:$H$42,2,FALSE))</f>
        <v/>
      </c>
      <c r="N99" s="84"/>
      <c r="O99" s="85"/>
      <c r="P99" s="7" t="str">
        <f>IF(N99="","",VLOOKUP(N99,【HP掲載時は非表示】競技会情報!$G$3:$H$42,2,FALSE))</f>
        <v/>
      </c>
      <c r="Q99" s="84"/>
      <c r="R99" s="85"/>
      <c r="S99" s="7" t="str">
        <f>IF(Q99="","",VLOOKUP(Q99,【HP掲載時は非表示】競技会情報!$G$3:$H$42,2,FALSE))</f>
        <v/>
      </c>
      <c r="T99" s="84"/>
      <c r="U99" s="85"/>
      <c r="V99" s="84"/>
      <c r="W99" s="85"/>
      <c r="Z99" s="7" t="str">
        <f t="shared" si="5"/>
        <v/>
      </c>
      <c r="AA99" s="7" t="str">
        <f t="shared" si="6"/>
        <v/>
      </c>
      <c r="AB99" s="7" t="str">
        <f t="shared" si="7"/>
        <v/>
      </c>
      <c r="AC99" s="7" t="str">
        <f t="shared" si="8"/>
        <v/>
      </c>
      <c r="AD99" s="7" t="str">
        <f t="shared" si="9"/>
        <v/>
      </c>
    </row>
    <row r="100" spans="2:30" ht="24" customHeight="1">
      <c r="B100" s="111">
        <v>96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5"/>
      <c r="M100" s="7" t="str">
        <f>IF(K100="","",VLOOKUP(K100,【HP掲載時は非表示】競技会情報!$G$3:$H$42,2,FALSE))</f>
        <v/>
      </c>
      <c r="N100" s="84"/>
      <c r="O100" s="85"/>
      <c r="P100" s="7" t="str">
        <f>IF(N100="","",VLOOKUP(N100,【HP掲載時は非表示】競技会情報!$G$3:$H$42,2,FALSE))</f>
        <v/>
      </c>
      <c r="Q100" s="84"/>
      <c r="R100" s="85"/>
      <c r="S100" s="7" t="str">
        <f>IF(Q100="","",VLOOKUP(Q100,【HP掲載時は非表示】競技会情報!$G$3:$H$42,2,FALSE))</f>
        <v/>
      </c>
      <c r="T100" s="84"/>
      <c r="U100" s="85"/>
      <c r="V100" s="84"/>
      <c r="W100" s="85"/>
      <c r="Z100" s="7" t="str">
        <f t="shared" si="5"/>
        <v/>
      </c>
      <c r="AA100" s="7" t="str">
        <f t="shared" si="6"/>
        <v/>
      </c>
      <c r="AB100" s="7" t="str">
        <f t="shared" si="7"/>
        <v/>
      </c>
      <c r="AC100" s="7" t="str">
        <f t="shared" si="8"/>
        <v/>
      </c>
      <c r="AD100" s="7" t="str">
        <f t="shared" si="9"/>
        <v/>
      </c>
    </row>
    <row r="101" spans="2:30" ht="24" customHeight="1">
      <c r="B101" s="111">
        <v>97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5"/>
      <c r="M101" s="7" t="str">
        <f>IF(K101="","",VLOOKUP(K101,【HP掲載時は非表示】競技会情報!$G$3:$H$42,2,FALSE))</f>
        <v/>
      </c>
      <c r="N101" s="84"/>
      <c r="O101" s="85"/>
      <c r="P101" s="7" t="str">
        <f>IF(N101="","",VLOOKUP(N101,【HP掲載時は非表示】競技会情報!$G$3:$H$42,2,FALSE))</f>
        <v/>
      </c>
      <c r="Q101" s="84"/>
      <c r="R101" s="85"/>
      <c r="S101" s="7" t="str">
        <f>IF(Q101="","",VLOOKUP(Q101,【HP掲載時は非表示】競技会情報!$G$3:$H$42,2,FALSE))</f>
        <v/>
      </c>
      <c r="T101" s="84"/>
      <c r="U101" s="85"/>
      <c r="V101" s="84"/>
      <c r="W101" s="85"/>
      <c r="Z101" s="7" t="str">
        <f t="shared" si="5"/>
        <v/>
      </c>
      <c r="AA101" s="7" t="str">
        <f t="shared" si="6"/>
        <v/>
      </c>
      <c r="AB101" s="7" t="str">
        <f t="shared" si="7"/>
        <v/>
      </c>
      <c r="AC101" s="7" t="str">
        <f t="shared" si="8"/>
        <v/>
      </c>
      <c r="AD101" s="7" t="str">
        <f t="shared" si="9"/>
        <v/>
      </c>
    </row>
    <row r="102" spans="2:30" ht="24" customHeight="1">
      <c r="B102" s="111">
        <v>98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5"/>
      <c r="M102" s="7" t="str">
        <f>IF(K102="","",VLOOKUP(K102,【HP掲載時は非表示】競技会情報!$G$3:$H$42,2,FALSE))</f>
        <v/>
      </c>
      <c r="N102" s="84"/>
      <c r="O102" s="85"/>
      <c r="P102" s="7" t="str">
        <f>IF(N102="","",VLOOKUP(N102,【HP掲載時は非表示】競技会情報!$G$3:$H$42,2,FALSE))</f>
        <v/>
      </c>
      <c r="Q102" s="84"/>
      <c r="R102" s="85"/>
      <c r="S102" s="7" t="str">
        <f>IF(Q102="","",VLOOKUP(Q102,【HP掲載時は非表示】競技会情報!$G$3:$H$42,2,FALSE))</f>
        <v/>
      </c>
      <c r="T102" s="84"/>
      <c r="U102" s="85"/>
      <c r="V102" s="84"/>
      <c r="W102" s="85"/>
      <c r="Z102" s="7" t="str">
        <f t="shared" si="5"/>
        <v/>
      </c>
      <c r="AA102" s="7" t="str">
        <f t="shared" si="6"/>
        <v/>
      </c>
      <c r="AB102" s="7" t="str">
        <f t="shared" si="7"/>
        <v/>
      </c>
      <c r="AC102" s="7" t="str">
        <f t="shared" si="8"/>
        <v/>
      </c>
      <c r="AD102" s="7" t="str">
        <f t="shared" si="9"/>
        <v/>
      </c>
    </row>
    <row r="103" spans="2:30" ht="24" customHeight="1">
      <c r="B103" s="111">
        <v>99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5"/>
      <c r="M103" s="7" t="str">
        <f>IF(K103="","",VLOOKUP(K103,【HP掲載時は非表示】競技会情報!$G$3:$H$42,2,FALSE))</f>
        <v/>
      </c>
      <c r="N103" s="84"/>
      <c r="O103" s="85"/>
      <c r="P103" s="7" t="str">
        <f>IF(N103="","",VLOOKUP(N103,【HP掲載時は非表示】競技会情報!$G$3:$H$42,2,FALSE))</f>
        <v/>
      </c>
      <c r="Q103" s="84"/>
      <c r="R103" s="85"/>
      <c r="S103" s="7" t="str">
        <f>IF(Q103="","",VLOOKUP(Q103,【HP掲載時は非表示】競技会情報!$G$3:$H$42,2,FALSE))</f>
        <v/>
      </c>
      <c r="T103" s="84"/>
      <c r="U103" s="85"/>
      <c r="V103" s="84"/>
      <c r="W103" s="85"/>
      <c r="Z103" s="7" t="str">
        <f t="shared" si="5"/>
        <v/>
      </c>
      <c r="AA103" s="7" t="str">
        <f t="shared" si="6"/>
        <v/>
      </c>
      <c r="AB103" s="7" t="str">
        <f t="shared" si="7"/>
        <v/>
      </c>
      <c r="AC103" s="7" t="str">
        <f t="shared" si="8"/>
        <v/>
      </c>
      <c r="AD103" s="7" t="str">
        <f t="shared" si="9"/>
        <v/>
      </c>
    </row>
    <row r="104" spans="2:30" ht="24" customHeight="1">
      <c r="B104" s="111">
        <v>100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5"/>
      <c r="M104" s="7" t="str">
        <f>IF(K104="","",VLOOKUP(K104,【HP掲載時は非表示】競技会情報!$G$3:$H$42,2,FALSE))</f>
        <v/>
      </c>
      <c r="N104" s="84"/>
      <c r="O104" s="85"/>
      <c r="P104" s="7" t="str">
        <f>IF(N104="","",VLOOKUP(N104,【HP掲載時は非表示】競技会情報!$G$3:$H$42,2,FALSE))</f>
        <v/>
      </c>
      <c r="Q104" s="84"/>
      <c r="R104" s="85"/>
      <c r="S104" s="7" t="str">
        <f>IF(Q104="","",VLOOKUP(Q104,【HP掲載時は非表示】競技会情報!$G$3:$H$42,2,FALSE))</f>
        <v/>
      </c>
      <c r="T104" s="84"/>
      <c r="U104" s="85"/>
      <c r="V104" s="84"/>
      <c r="W104" s="85"/>
      <c r="Z104" s="7" t="str">
        <f t="shared" si="5"/>
        <v/>
      </c>
      <c r="AA104" s="7" t="str">
        <f t="shared" si="6"/>
        <v/>
      </c>
      <c r="AB104" s="7" t="str">
        <f t="shared" si="7"/>
        <v/>
      </c>
      <c r="AC104" s="7" t="str">
        <f t="shared" si="8"/>
        <v/>
      </c>
      <c r="AD104" s="7" t="str">
        <f t="shared" si="9"/>
        <v/>
      </c>
    </row>
    <row r="105" spans="2:30" ht="29.4" customHeight="1">
      <c r="B105" s="4" t="s">
        <v>1139</v>
      </c>
      <c r="C105" s="4" t="s">
        <v>1139</v>
      </c>
      <c r="D105" s="4" t="s">
        <v>1139</v>
      </c>
      <c r="E105" s="4" t="s">
        <v>1139</v>
      </c>
      <c r="F105" s="4" t="s">
        <v>1139</v>
      </c>
      <c r="G105" s="4" t="s">
        <v>1139</v>
      </c>
      <c r="H105" s="4" t="s">
        <v>1139</v>
      </c>
      <c r="I105" s="4" t="s">
        <v>1139</v>
      </c>
      <c r="J105" s="4" t="s">
        <v>1139</v>
      </c>
      <c r="K105" s="4" t="s">
        <v>1139</v>
      </c>
      <c r="L105" s="4" t="s">
        <v>1139</v>
      </c>
      <c r="M105" s="4" t="s">
        <v>1139</v>
      </c>
      <c r="N105" s="4" t="s">
        <v>1139</v>
      </c>
      <c r="O105" s="4" t="s">
        <v>1139</v>
      </c>
      <c r="P105" s="4" t="s">
        <v>1139</v>
      </c>
      <c r="Q105" s="4" t="s">
        <v>1139</v>
      </c>
      <c r="R105" s="4" t="s">
        <v>1139</v>
      </c>
      <c r="S105" s="4" t="s">
        <v>1139</v>
      </c>
      <c r="T105" s="4" t="s">
        <v>1139</v>
      </c>
      <c r="U105" s="4" t="s">
        <v>1139</v>
      </c>
      <c r="V105" s="4" t="s">
        <v>1139</v>
      </c>
      <c r="W105" s="4" t="s">
        <v>1139</v>
      </c>
      <c r="Z105" s="4" t="s">
        <v>1139</v>
      </c>
      <c r="AA105" s="4" t="s">
        <v>1139</v>
      </c>
      <c r="AB105" s="4" t="s">
        <v>1139</v>
      </c>
      <c r="AC105" s="4" t="s">
        <v>1139</v>
      </c>
      <c r="AD105" s="4" t="s">
        <v>1139</v>
      </c>
    </row>
    <row r="106" spans="2:30" ht="29.4" customHeight="1"/>
    <row r="107" spans="2:30" ht="29.4" customHeight="1"/>
    <row r="108" spans="2:30" ht="29.4" customHeight="1"/>
    <row r="109" spans="2:30" ht="29.4" customHeight="1"/>
    <row r="110" spans="2:30" ht="29.4" customHeight="1"/>
    <row r="111" spans="2:30" ht="29.4" customHeight="1"/>
    <row r="112" spans="2:30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I4:I104" xr:uid="{6CB0BEDD-F4EC-4AFF-8BA4-11B940240B1B}">
      <formula1>$AF$2:$AF$6</formula1>
    </dataValidation>
    <dataValidation imeMode="off" allowBlank="1" showInputMessage="1" showErrorMessage="1" sqref="D5:F104 J5:J104 L5:L104 O5:O104 R5:R104 U5:U104 W5:X104" xr:uid="{3EB04450-5CDC-424A-9310-C05F5224FE4F}"/>
    <dataValidation type="list" allowBlank="1" showInputMessage="1" showErrorMessage="1" sqref="T5:T104 V5:V104" xr:uid="{0B83A3AF-2DA1-4387-841F-FA186C1ABFB4}">
      <formula1>$AF$7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DA08DC-A016-44D1-AD32-208BE298C16B}">
          <x14:formula1>
            <xm:f>【HP掲載時は非表示】競技会情報!$G$3:$G$42</xm:f>
          </x14:formula1>
          <xm:sqref>N5:N104 K5:K104 Q5:Q104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DD03-5C57-4CAC-AD44-07D997893F20}">
  <sheetPr>
    <tabColor theme="0"/>
  </sheetPr>
  <dimension ref="A1:L9"/>
  <sheetViews>
    <sheetView zoomScaleNormal="100" zoomScaleSheetLayoutView="75" workbookViewId="0">
      <selection activeCell="C6" sqref="C6"/>
    </sheetView>
  </sheetViews>
  <sheetFormatPr defaultColWidth="8.19921875" defaultRowHeight="13.2"/>
  <cols>
    <col min="1" max="1" width="28.69921875" style="55" customWidth="1"/>
    <col min="2" max="2" width="4" style="55" customWidth="1"/>
    <col min="3" max="3" width="10.3984375" style="55" customWidth="1"/>
    <col min="4" max="4" width="13.69921875" style="55" customWidth="1"/>
    <col min="5" max="12" width="8.3984375" style="55" customWidth="1"/>
    <col min="13" max="16384" width="8.19921875" style="55"/>
  </cols>
  <sheetData>
    <row r="1" spans="1:12" ht="9.75" customHeight="1"/>
    <row r="2" spans="1:12" ht="25.5" customHeight="1">
      <c r="A2" s="56" t="s">
        <v>1094</v>
      </c>
      <c r="B2" s="192"/>
      <c r="C2" s="192"/>
      <c r="D2" s="56"/>
      <c r="E2" s="193"/>
      <c r="F2" s="193"/>
      <c r="G2" s="192"/>
      <c r="H2" s="192"/>
      <c r="I2" s="192"/>
      <c r="J2" s="57"/>
      <c r="K2" s="57"/>
      <c r="L2" s="58"/>
    </row>
    <row r="3" spans="1:12" ht="13.5" customHeight="1" thickBot="1">
      <c r="A3" s="56"/>
      <c r="B3" s="56"/>
      <c r="C3" s="56"/>
      <c r="D3" s="56"/>
      <c r="E3" s="56"/>
      <c r="F3" s="56"/>
      <c r="H3" s="59"/>
      <c r="I3" s="59"/>
      <c r="J3" s="60"/>
      <c r="K3" s="60"/>
      <c r="L3" s="59"/>
    </row>
    <row r="4" spans="1:12" ht="25.5" customHeight="1" thickBot="1">
      <c r="B4" s="61" t="s">
        <v>1095</v>
      </c>
      <c r="C4" s="62" t="s">
        <v>1096</v>
      </c>
      <c r="D4" s="62" t="s">
        <v>1097</v>
      </c>
      <c r="E4" s="63" t="s">
        <v>1098</v>
      </c>
      <c r="F4" s="62" t="s">
        <v>1099</v>
      </c>
      <c r="G4" s="64" t="s">
        <v>1100</v>
      </c>
      <c r="H4" s="65" t="s">
        <v>1101</v>
      </c>
      <c r="I4" s="65" t="s">
        <v>1102</v>
      </c>
      <c r="J4" s="65" t="s">
        <v>1103</v>
      </c>
      <c r="K4" s="65" t="s">
        <v>1104</v>
      </c>
      <c r="L4" s="66" t="s">
        <v>1105</v>
      </c>
    </row>
    <row r="5" spans="1:12" ht="25.5" customHeight="1" thickBot="1">
      <c r="A5" s="67" t="s">
        <v>1106</v>
      </c>
      <c r="B5" s="68">
        <v>1</v>
      </c>
      <c r="C5" s="79" t="s">
        <v>1120</v>
      </c>
      <c r="D5" s="79" t="s">
        <v>1121</v>
      </c>
      <c r="E5" s="80">
        <v>386008</v>
      </c>
      <c r="F5" s="80" t="s">
        <v>1107</v>
      </c>
      <c r="G5" s="81" t="s">
        <v>1108</v>
      </c>
      <c r="H5" s="82" t="s">
        <v>1109</v>
      </c>
      <c r="I5" s="82" t="s">
        <v>1110</v>
      </c>
      <c r="J5" s="82" t="s">
        <v>1111</v>
      </c>
      <c r="K5" s="82" t="s">
        <v>1112</v>
      </c>
      <c r="L5" s="83" t="s">
        <v>1113</v>
      </c>
    </row>
    <row r="6" spans="1:12" ht="25.5" customHeight="1" thickTop="1" thickBot="1">
      <c r="A6" s="118" t="s">
        <v>1114</v>
      </c>
      <c r="B6" s="129"/>
      <c r="C6" s="130"/>
      <c r="D6" s="130"/>
      <c r="E6" s="131"/>
      <c r="F6" s="131"/>
      <c r="G6" s="119"/>
      <c r="H6" s="119"/>
      <c r="I6" s="119"/>
      <c r="J6" s="119"/>
      <c r="K6" s="119"/>
      <c r="L6" s="120"/>
    </row>
    <row r="7" spans="1:12" ht="25.5" customHeight="1" thickTop="1" thickBot="1">
      <c r="A7" s="112" t="s">
        <v>1115</v>
      </c>
      <c r="B7" s="132"/>
      <c r="C7" s="133"/>
      <c r="D7" s="133"/>
      <c r="E7" s="134"/>
      <c r="F7" s="134"/>
      <c r="G7" s="114"/>
      <c r="H7" s="114"/>
      <c r="I7" s="114"/>
      <c r="J7" s="114"/>
      <c r="K7" s="114"/>
      <c r="L7" s="115"/>
    </row>
    <row r="8" spans="1:12" ht="25.5" customHeight="1" thickTop="1" thickBot="1">
      <c r="A8" s="121" t="s">
        <v>1117</v>
      </c>
      <c r="B8" s="135"/>
      <c r="C8" s="136"/>
      <c r="D8" s="136"/>
      <c r="E8" s="137"/>
      <c r="F8" s="137"/>
      <c r="G8" s="122"/>
      <c r="H8" s="122"/>
      <c r="I8" s="122"/>
      <c r="J8" s="122"/>
      <c r="K8" s="122"/>
      <c r="L8" s="123"/>
    </row>
    <row r="9" spans="1:12" ht="25.5" customHeight="1" thickTop="1" thickBot="1">
      <c r="A9" s="113" t="s">
        <v>1116</v>
      </c>
      <c r="B9" s="138"/>
      <c r="C9" s="139"/>
      <c r="D9" s="139"/>
      <c r="E9" s="140"/>
      <c r="F9" s="140"/>
      <c r="G9" s="116"/>
      <c r="H9" s="116"/>
      <c r="I9" s="116"/>
      <c r="J9" s="116"/>
      <c r="K9" s="116"/>
      <c r="L9" s="117"/>
    </row>
  </sheetData>
  <sheetProtection sheet="1" objects="1" scenarios="1" selectLockedCells="1"/>
  <mergeCells count="3">
    <mergeCell ref="B2:C2"/>
    <mergeCell ref="E2:F2"/>
    <mergeCell ref="G2:I2"/>
  </mergeCells>
  <phoneticPr fontId="1"/>
  <pageMargins left="0.7" right="0.7" top="0.75" bottom="0.75" header="0.3" footer="0.3"/>
  <pageSetup paperSize="9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g W M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a B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M X C i K R 7 g O A A A A E Q A A A B M A H A B G b 3 J t d W x h c y 9 T Z W N 0 a W 9 u M S 5 t I K I Y A C i g F A A A A A A A A A A A A A A A A A A A A A A A A A A A A C t O T S 7 J z M 9 T C I b Q h t Y A U E s B A i 0 A F A A C A A g A m g W M X J T n I / e m A A A A 9 g A A A B I A A A A A A A A A A A A A A A A A A A A A A E N v b m Z p Z y 9 Q Y W N r Y W d l L n h t b F B L A Q I t A B Q A A g A I A J o F j F w P y u m r p A A A A O k A A A A T A A A A A A A A A A A A A A A A A P I A A A B b Q 2 9 u d G V u d F 9 U e X B l c 1 0 u e G 1 s U E s B A i 0 A F A A C A A g A m g W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h o Z U Q J R w l J q M z G Y / t w 5 I g A A A A A A g A A A A A A E G Y A A A A B A A A g A A A A G q p G 9 t F c S H L m v C y E o u S t / 6 A K i M K E H 3 9 K + C W c Y Q O V 2 k s A A A A A D o A A A A A C A A A g A A A A d g N K N s i v p o g e z E X S M U v V 5 / 0 t 6 6 s P 3 M 0 d C u x o o E k 3 Z q d Q A A A A X C 4 H X 0 i i W Y r y F 6 B N H R F S E Q z T 1 I u 6 Y n 1 B U P 0 U 2 C U f e X 8 w C l Y z 7 P b k S X l g Y 5 X i B N V 1 n n T i E 0 8 t f i u C w A W 1 P 7 K M i 1 v E G W x a 1 f f e F 6 F B G f U 3 V t F A A A A A O m R + d i 6 b Y k R l l x d k N 8 K k T r + K e s b r O O m B f t 3 Z r 1 O 3 P P t 7 b 7 r R i D u T p F i d p w g S + l a X 5 1 e r + t l p D o W E k D s f 9 A 1 h u A = = < / D a t a M a s h u p > 
</file>

<file path=customXml/itemProps1.xml><?xml version="1.0" encoding="utf-8"?>
<ds:datastoreItem xmlns:ds="http://schemas.openxmlformats.org/officeDocument/2006/customXml" ds:itemID="{E46D39E8-BB72-4407-9AA9-674784F7AA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【HP掲載時は非表示】競技会情報</vt:lpstr>
      <vt:lpstr>入力注意事項</vt:lpstr>
      <vt:lpstr>所属コード</vt:lpstr>
      <vt:lpstr>⑴団体情報登録</vt:lpstr>
      <vt:lpstr>⑵一覧表男子</vt:lpstr>
      <vt:lpstr>⑶一覧表女子</vt:lpstr>
      <vt:lpstr>⑷リレーエントリー</vt:lpstr>
      <vt:lpstr>⑴団体情報登録!Print_Area</vt:lpstr>
      <vt:lpstr>⑵一覧表男子!Print_Area</vt:lpstr>
      <vt:lpstr>⑶一覧表女子!Print_Area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Yuya.N</dc:creator>
  <cp:lastModifiedBy>Yuya.N</cp:lastModifiedBy>
  <cp:lastPrinted>2026-04-12T14:25:22Z</cp:lastPrinted>
  <dcterms:created xsi:type="dcterms:W3CDTF">2026-04-10T23:28:50Z</dcterms:created>
  <dcterms:modified xsi:type="dcterms:W3CDTF">2026-04-26T02:53:33Z</dcterms:modified>
</cp:coreProperties>
</file>