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dd4afbb89010db6/ドキュメント/Personal/03 愛媛陸上競技協会/【競技委員会】/2026/競技会/20260621　ミライアスリート/"/>
    </mc:Choice>
  </mc:AlternateContent>
  <xr:revisionPtr revIDLastSave="1227" documentId="8_{795526C2-94FA-4267-84C3-C1DD69AC45D2}" xr6:coauthVersionLast="47" xr6:coauthVersionMax="47" xr10:uidLastSave="{D04A7E2E-8EF9-451A-BE07-6A3D314B00E4}"/>
  <bookViews>
    <workbookView xWindow="-108" yWindow="-108" windowWidth="23256" windowHeight="12456" tabRatio="865" firstSheet="1" activeTab="3" xr2:uid="{43B799BF-56C9-4846-8FDA-EF69E0ED2792}"/>
  </bookViews>
  <sheets>
    <sheet name="【HP掲載時は非表示】競技会情報" sheetId="4" state="hidden" r:id="rId1"/>
    <sheet name="入力注意事項" sheetId="9" r:id="rId2"/>
    <sheet name="所属コード" sheetId="5" r:id="rId3"/>
    <sheet name="⑴団体情報登録" sheetId="3" r:id="rId4"/>
    <sheet name="⑵一覧表男子" sheetId="1" r:id="rId5"/>
    <sheet name="⑶一覧表女子" sheetId="11" r:id="rId6"/>
    <sheet name="⑷リレーエントリー" sheetId="8" r:id="rId7"/>
  </sheets>
  <definedNames>
    <definedName name="_xlnm._FilterDatabase" localSheetId="2" hidden="1">所属コード!$D$2:$I$2</definedName>
    <definedName name="moto" localSheetId="6">#REF!</definedName>
    <definedName name="moto">#REF!</definedName>
    <definedName name="_xlnm.Print_Area" localSheetId="3">⑴団体情報登録!$A$1:$O$26</definedName>
    <definedName name="_xlnm.Print_Area" localSheetId="4">⑵一覧表男子!$A$1:$S$64</definedName>
    <definedName name="_xlnm.Print_Area" localSheetId="5">⑶一覧表女子!$A$1:$S$64</definedName>
    <definedName name="syumoku">#REF!</definedName>
    <definedName name="加盟校" localSheetId="6">#REF!</definedName>
    <definedName name="加盟校">#REF!</definedName>
    <definedName name="加盟校2" localSheetId="6">#REF!</definedName>
    <definedName name="加盟校2">#REF!</definedName>
    <definedName name="高校名" localSheetId="6">#REF!</definedName>
    <definedName name="高校名">#REF!</definedName>
    <definedName name="四国大会" localSheetId="6">#REF!</definedName>
    <definedName name="四国大会" localSheetId="2">#REF!</definedName>
    <definedName name="四国大会">#REF!</definedName>
    <definedName name="種目範囲女子" localSheetId="6">#REF!</definedName>
    <definedName name="種目範囲女子">#REF!</definedName>
    <definedName name="種目範囲男子" localSheetId="6">#REF!</definedName>
    <definedName name="種目範囲男子">#REF!</definedName>
    <definedName name="女継新" localSheetId="6">#REF!</definedName>
    <definedName name="女継新">#REF!</definedName>
    <definedName name="女追加" localSheetId="6">#REF!</definedName>
    <definedName name="女追加">#REF!</definedName>
    <definedName name="男継新" localSheetId="6">#REF!</definedName>
    <definedName name="男継新">#REF!</definedName>
    <definedName name="男追加" localSheetId="6">#REF!</definedName>
    <definedName name="男追加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3" l="1"/>
  <c r="L6" i="3"/>
  <c r="I9" i="3"/>
  <c r="I5" i="3"/>
  <c r="U5" i="11"/>
  <c r="P104" i="11"/>
  <c r="M104" i="11"/>
  <c r="P103" i="11"/>
  <c r="M103" i="11"/>
  <c r="P102" i="11"/>
  <c r="M102" i="11"/>
  <c r="P101" i="11"/>
  <c r="M101" i="11"/>
  <c r="P100" i="11"/>
  <c r="M100" i="11"/>
  <c r="P99" i="11"/>
  <c r="M99" i="11"/>
  <c r="P98" i="11"/>
  <c r="M98" i="11"/>
  <c r="P97" i="11"/>
  <c r="M97" i="11"/>
  <c r="P96" i="11"/>
  <c r="M96" i="11"/>
  <c r="P95" i="11"/>
  <c r="M95" i="11"/>
  <c r="P94" i="11"/>
  <c r="M94" i="11"/>
  <c r="P93" i="11"/>
  <c r="M93" i="11"/>
  <c r="P92" i="11"/>
  <c r="M92" i="11"/>
  <c r="P91" i="11"/>
  <c r="M91" i="11"/>
  <c r="P90" i="11"/>
  <c r="M90" i="11"/>
  <c r="P89" i="11"/>
  <c r="M89" i="11"/>
  <c r="P88" i="11"/>
  <c r="M88" i="11"/>
  <c r="P87" i="11"/>
  <c r="M87" i="11"/>
  <c r="P86" i="11"/>
  <c r="M86" i="11"/>
  <c r="P85" i="11"/>
  <c r="M85" i="11"/>
  <c r="P84" i="11"/>
  <c r="M84" i="11"/>
  <c r="P83" i="11"/>
  <c r="M83" i="11"/>
  <c r="P82" i="11"/>
  <c r="M82" i="11"/>
  <c r="P81" i="11"/>
  <c r="M81" i="11"/>
  <c r="P80" i="11"/>
  <c r="M80" i="11"/>
  <c r="P79" i="11"/>
  <c r="M79" i="11"/>
  <c r="P78" i="11"/>
  <c r="M78" i="11"/>
  <c r="P77" i="11"/>
  <c r="M77" i="11"/>
  <c r="P76" i="11"/>
  <c r="M76" i="11"/>
  <c r="P75" i="11"/>
  <c r="M75" i="11"/>
  <c r="P74" i="11"/>
  <c r="M74" i="11"/>
  <c r="P73" i="11"/>
  <c r="M73" i="11"/>
  <c r="P72" i="11"/>
  <c r="M72" i="11"/>
  <c r="P71" i="11"/>
  <c r="M71" i="11"/>
  <c r="P70" i="11"/>
  <c r="M70" i="11"/>
  <c r="P69" i="11"/>
  <c r="M69" i="11"/>
  <c r="P68" i="11"/>
  <c r="M68" i="11"/>
  <c r="P67" i="11"/>
  <c r="M67" i="11"/>
  <c r="P66" i="11"/>
  <c r="M66" i="11"/>
  <c r="P65" i="11"/>
  <c r="M65" i="11"/>
  <c r="P64" i="11"/>
  <c r="M64" i="11"/>
  <c r="P63" i="11"/>
  <c r="M63" i="11"/>
  <c r="P62" i="11"/>
  <c r="M62" i="11"/>
  <c r="P61" i="11"/>
  <c r="M61" i="11"/>
  <c r="P60" i="11"/>
  <c r="M60" i="11"/>
  <c r="P59" i="11"/>
  <c r="M59" i="11"/>
  <c r="P58" i="11"/>
  <c r="M58" i="11"/>
  <c r="P57" i="11"/>
  <c r="M57" i="11"/>
  <c r="P56" i="11"/>
  <c r="M56" i="11"/>
  <c r="P55" i="11"/>
  <c r="M55" i="11"/>
  <c r="P54" i="11"/>
  <c r="M54" i="11"/>
  <c r="P53" i="11"/>
  <c r="M53" i="11"/>
  <c r="P52" i="11"/>
  <c r="M52" i="11"/>
  <c r="P51" i="11"/>
  <c r="M51" i="11"/>
  <c r="P50" i="11"/>
  <c r="M50" i="11"/>
  <c r="P49" i="11"/>
  <c r="M49" i="11"/>
  <c r="P48" i="11"/>
  <c r="M48" i="11"/>
  <c r="P47" i="11"/>
  <c r="M47" i="11"/>
  <c r="P46" i="11"/>
  <c r="M46" i="11"/>
  <c r="P45" i="11"/>
  <c r="M45" i="11"/>
  <c r="P44" i="11"/>
  <c r="M44" i="11"/>
  <c r="P43" i="11"/>
  <c r="M43" i="11"/>
  <c r="P42" i="11"/>
  <c r="M42" i="11"/>
  <c r="P41" i="11"/>
  <c r="M41" i="11"/>
  <c r="P40" i="11"/>
  <c r="M40" i="11"/>
  <c r="P39" i="11"/>
  <c r="M39" i="11"/>
  <c r="P38" i="11"/>
  <c r="M38" i="11"/>
  <c r="P37" i="11"/>
  <c r="M37" i="11"/>
  <c r="P36" i="11"/>
  <c r="M36" i="11"/>
  <c r="P35" i="11"/>
  <c r="M35" i="11"/>
  <c r="P34" i="11"/>
  <c r="M34" i="11"/>
  <c r="P33" i="11"/>
  <c r="M33" i="11"/>
  <c r="P32" i="11"/>
  <c r="M32" i="11"/>
  <c r="P31" i="11"/>
  <c r="M31" i="11"/>
  <c r="P30" i="11"/>
  <c r="M30" i="11"/>
  <c r="P29" i="11"/>
  <c r="M29" i="11"/>
  <c r="P28" i="11"/>
  <c r="M28" i="11"/>
  <c r="P27" i="11"/>
  <c r="M27" i="11"/>
  <c r="P26" i="11"/>
  <c r="M26" i="11"/>
  <c r="P25" i="11"/>
  <c r="M25" i="11"/>
  <c r="P24" i="11"/>
  <c r="M24" i="11"/>
  <c r="P23" i="11"/>
  <c r="M23" i="11"/>
  <c r="P22" i="11"/>
  <c r="M22" i="11"/>
  <c r="P21" i="11"/>
  <c r="M21" i="11"/>
  <c r="P20" i="11"/>
  <c r="M20" i="11"/>
  <c r="P19" i="11"/>
  <c r="M19" i="11"/>
  <c r="P18" i="11"/>
  <c r="M18" i="11"/>
  <c r="P17" i="11"/>
  <c r="M17" i="11"/>
  <c r="P16" i="11"/>
  <c r="M16" i="11"/>
  <c r="P15" i="11"/>
  <c r="M15" i="11"/>
  <c r="P14" i="11"/>
  <c r="M14" i="11"/>
  <c r="P13" i="11"/>
  <c r="M13" i="11"/>
  <c r="P12" i="11"/>
  <c r="M12" i="11"/>
  <c r="P11" i="11"/>
  <c r="M11" i="11"/>
  <c r="P10" i="11"/>
  <c r="M10" i="11"/>
  <c r="P9" i="11"/>
  <c r="M9" i="11"/>
  <c r="P8" i="11"/>
  <c r="M8" i="11"/>
  <c r="P7" i="11"/>
  <c r="M7" i="11"/>
  <c r="P6" i="11"/>
  <c r="M6" i="11"/>
  <c r="P5" i="11"/>
  <c r="M5" i="11"/>
  <c r="B1" i="11"/>
  <c r="Y104" i="11"/>
  <c r="X104" i="11"/>
  <c r="W104" i="11"/>
  <c r="V104" i="11"/>
  <c r="U104" i="11"/>
  <c r="Y103" i="11"/>
  <c r="X103" i="11"/>
  <c r="W103" i="11"/>
  <c r="V103" i="11"/>
  <c r="U103" i="11"/>
  <c r="Y102" i="11"/>
  <c r="X102" i="11"/>
  <c r="W102" i="11"/>
  <c r="V102" i="11"/>
  <c r="U102" i="11"/>
  <c r="Y101" i="11"/>
  <c r="X101" i="11"/>
  <c r="W101" i="11"/>
  <c r="V101" i="11"/>
  <c r="U101" i="11"/>
  <c r="Y100" i="11"/>
  <c r="X100" i="11"/>
  <c r="W100" i="11"/>
  <c r="V100" i="11"/>
  <c r="U100" i="11"/>
  <c r="Y99" i="11"/>
  <c r="X99" i="11"/>
  <c r="W99" i="11"/>
  <c r="V99" i="11"/>
  <c r="U99" i="11"/>
  <c r="Y98" i="11"/>
  <c r="X98" i="11"/>
  <c r="W98" i="11"/>
  <c r="V98" i="11"/>
  <c r="U98" i="11"/>
  <c r="Y97" i="11"/>
  <c r="X97" i="11"/>
  <c r="W97" i="11"/>
  <c r="V97" i="11"/>
  <c r="U97" i="11"/>
  <c r="Y96" i="11"/>
  <c r="X96" i="11"/>
  <c r="W96" i="11"/>
  <c r="V96" i="11"/>
  <c r="U96" i="11"/>
  <c r="Y95" i="11"/>
  <c r="X95" i="11"/>
  <c r="W95" i="11"/>
  <c r="V95" i="11"/>
  <c r="U95" i="11"/>
  <c r="Y94" i="11"/>
  <c r="X94" i="11"/>
  <c r="W94" i="11"/>
  <c r="V94" i="11"/>
  <c r="U94" i="11"/>
  <c r="Y93" i="11"/>
  <c r="X93" i="11"/>
  <c r="W93" i="11"/>
  <c r="V93" i="11"/>
  <c r="U93" i="11"/>
  <c r="Y92" i="11"/>
  <c r="X92" i="11"/>
  <c r="W92" i="11"/>
  <c r="V92" i="11"/>
  <c r="U92" i="11"/>
  <c r="Y91" i="11"/>
  <c r="X91" i="11"/>
  <c r="W91" i="11"/>
  <c r="V91" i="11"/>
  <c r="U91" i="11"/>
  <c r="Y90" i="11"/>
  <c r="X90" i="11"/>
  <c r="W90" i="11"/>
  <c r="V90" i="11"/>
  <c r="U90" i="11"/>
  <c r="Y89" i="11"/>
  <c r="X89" i="11"/>
  <c r="W89" i="11"/>
  <c r="V89" i="11"/>
  <c r="U89" i="11"/>
  <c r="Y88" i="11"/>
  <c r="X88" i="11"/>
  <c r="W88" i="11"/>
  <c r="V88" i="11"/>
  <c r="U88" i="11"/>
  <c r="Y87" i="11"/>
  <c r="X87" i="11"/>
  <c r="W87" i="11"/>
  <c r="V87" i="11"/>
  <c r="U87" i="11"/>
  <c r="Y86" i="11"/>
  <c r="X86" i="11"/>
  <c r="W86" i="11"/>
  <c r="V86" i="11"/>
  <c r="U86" i="11"/>
  <c r="Y85" i="11"/>
  <c r="X85" i="11"/>
  <c r="W85" i="11"/>
  <c r="V85" i="11"/>
  <c r="U85" i="11"/>
  <c r="Y84" i="11"/>
  <c r="X84" i="11"/>
  <c r="W84" i="11"/>
  <c r="V84" i="11"/>
  <c r="U84" i="11"/>
  <c r="Y83" i="11"/>
  <c r="X83" i="11"/>
  <c r="W83" i="11"/>
  <c r="V83" i="11"/>
  <c r="U83" i="11"/>
  <c r="Y82" i="11"/>
  <c r="X82" i="11"/>
  <c r="W82" i="11"/>
  <c r="V82" i="11"/>
  <c r="U82" i="11"/>
  <c r="Y81" i="11"/>
  <c r="X81" i="11"/>
  <c r="W81" i="11"/>
  <c r="V81" i="11"/>
  <c r="U81" i="11"/>
  <c r="Y80" i="11"/>
  <c r="X80" i="11"/>
  <c r="W80" i="11"/>
  <c r="V80" i="11"/>
  <c r="U80" i="11"/>
  <c r="Y79" i="11"/>
  <c r="X79" i="11"/>
  <c r="W79" i="11"/>
  <c r="V79" i="11"/>
  <c r="U79" i="11"/>
  <c r="Y78" i="11"/>
  <c r="X78" i="11"/>
  <c r="W78" i="11"/>
  <c r="V78" i="11"/>
  <c r="U78" i="11"/>
  <c r="Y77" i="11"/>
  <c r="X77" i="11"/>
  <c r="W77" i="11"/>
  <c r="V77" i="11"/>
  <c r="U77" i="11"/>
  <c r="Y76" i="11"/>
  <c r="X76" i="11"/>
  <c r="W76" i="11"/>
  <c r="V76" i="11"/>
  <c r="U76" i="11"/>
  <c r="Y75" i="11"/>
  <c r="X75" i="11"/>
  <c r="W75" i="11"/>
  <c r="V75" i="11"/>
  <c r="U75" i="11"/>
  <c r="Y74" i="11"/>
  <c r="X74" i="11"/>
  <c r="W74" i="11"/>
  <c r="V74" i="11"/>
  <c r="U74" i="11"/>
  <c r="Y73" i="11"/>
  <c r="X73" i="11"/>
  <c r="W73" i="11"/>
  <c r="V73" i="11"/>
  <c r="U73" i="11"/>
  <c r="Y72" i="11"/>
  <c r="X72" i="11"/>
  <c r="W72" i="11"/>
  <c r="V72" i="11"/>
  <c r="U72" i="11"/>
  <c r="Y71" i="11"/>
  <c r="X71" i="11"/>
  <c r="W71" i="11"/>
  <c r="V71" i="11"/>
  <c r="U71" i="11"/>
  <c r="Y70" i="11"/>
  <c r="X70" i="11"/>
  <c r="W70" i="11"/>
  <c r="V70" i="11"/>
  <c r="U70" i="11"/>
  <c r="Y69" i="11"/>
  <c r="X69" i="11"/>
  <c r="W69" i="11"/>
  <c r="V69" i="11"/>
  <c r="U69" i="11"/>
  <c r="Y68" i="11"/>
  <c r="X68" i="11"/>
  <c r="W68" i="11"/>
  <c r="V68" i="11"/>
  <c r="U68" i="11"/>
  <c r="Y67" i="11"/>
  <c r="X67" i="11"/>
  <c r="W67" i="11"/>
  <c r="V67" i="11"/>
  <c r="U67" i="11"/>
  <c r="Y66" i="11"/>
  <c r="X66" i="11"/>
  <c r="W66" i="11"/>
  <c r="V66" i="11"/>
  <c r="U66" i="11"/>
  <c r="Y65" i="11"/>
  <c r="X65" i="11"/>
  <c r="W65" i="11"/>
  <c r="V65" i="11"/>
  <c r="U65" i="11"/>
  <c r="Y64" i="11"/>
  <c r="X64" i="11"/>
  <c r="W64" i="11"/>
  <c r="V64" i="11"/>
  <c r="U64" i="11"/>
  <c r="Y63" i="11"/>
  <c r="X63" i="11"/>
  <c r="W63" i="11"/>
  <c r="V63" i="11"/>
  <c r="U63" i="11"/>
  <c r="Y62" i="11"/>
  <c r="X62" i="11"/>
  <c r="W62" i="11"/>
  <c r="V62" i="11"/>
  <c r="U62" i="11"/>
  <c r="Y61" i="11"/>
  <c r="X61" i="11"/>
  <c r="W61" i="11"/>
  <c r="V61" i="11"/>
  <c r="U61" i="11"/>
  <c r="Y60" i="11"/>
  <c r="X60" i="11"/>
  <c r="W60" i="11"/>
  <c r="V60" i="11"/>
  <c r="U60" i="11"/>
  <c r="Y59" i="11"/>
  <c r="X59" i="11"/>
  <c r="W59" i="11"/>
  <c r="V59" i="11"/>
  <c r="U59" i="11"/>
  <c r="Y58" i="11"/>
  <c r="X58" i="11"/>
  <c r="W58" i="11"/>
  <c r="V58" i="11"/>
  <c r="U58" i="11"/>
  <c r="Y57" i="11"/>
  <c r="X57" i="11"/>
  <c r="W57" i="11"/>
  <c r="V57" i="11"/>
  <c r="U57" i="11"/>
  <c r="Y56" i="11"/>
  <c r="X56" i="11"/>
  <c r="W56" i="11"/>
  <c r="V56" i="11"/>
  <c r="U56" i="11"/>
  <c r="Y55" i="11"/>
  <c r="X55" i="11"/>
  <c r="W55" i="11"/>
  <c r="V55" i="11"/>
  <c r="U55" i="11"/>
  <c r="Y54" i="11"/>
  <c r="X54" i="11"/>
  <c r="W54" i="11"/>
  <c r="V54" i="11"/>
  <c r="U54" i="11"/>
  <c r="Y53" i="11"/>
  <c r="X53" i="11"/>
  <c r="W53" i="11"/>
  <c r="V53" i="11"/>
  <c r="U53" i="11"/>
  <c r="Y52" i="11"/>
  <c r="X52" i="11"/>
  <c r="W52" i="11"/>
  <c r="V52" i="11"/>
  <c r="U52" i="11"/>
  <c r="Y51" i="11"/>
  <c r="X51" i="11"/>
  <c r="W51" i="11"/>
  <c r="V51" i="11"/>
  <c r="U51" i="11"/>
  <c r="Y50" i="11"/>
  <c r="X50" i="11"/>
  <c r="W50" i="11"/>
  <c r="V50" i="11"/>
  <c r="U50" i="11"/>
  <c r="Y49" i="11"/>
  <c r="X49" i="11"/>
  <c r="W49" i="11"/>
  <c r="V49" i="11"/>
  <c r="U49" i="11"/>
  <c r="Y48" i="11"/>
  <c r="X48" i="11"/>
  <c r="W48" i="11"/>
  <c r="V48" i="11"/>
  <c r="U48" i="11"/>
  <c r="Y47" i="11"/>
  <c r="X47" i="11"/>
  <c r="W47" i="11"/>
  <c r="V47" i="11"/>
  <c r="U47" i="11"/>
  <c r="Y46" i="11"/>
  <c r="X46" i="11"/>
  <c r="W46" i="11"/>
  <c r="V46" i="11"/>
  <c r="U46" i="11"/>
  <c r="Y45" i="11"/>
  <c r="X45" i="11"/>
  <c r="W45" i="11"/>
  <c r="V45" i="11"/>
  <c r="U45" i="11"/>
  <c r="Y44" i="11"/>
  <c r="X44" i="11"/>
  <c r="W44" i="11"/>
  <c r="V44" i="11"/>
  <c r="U44" i="11"/>
  <c r="Y43" i="11"/>
  <c r="X43" i="11"/>
  <c r="W43" i="11"/>
  <c r="V43" i="11"/>
  <c r="U43" i="11"/>
  <c r="Y42" i="11"/>
  <c r="X42" i="11"/>
  <c r="W42" i="11"/>
  <c r="V42" i="11"/>
  <c r="U42" i="11"/>
  <c r="Y41" i="11"/>
  <c r="X41" i="11"/>
  <c r="W41" i="11"/>
  <c r="V41" i="11"/>
  <c r="U41" i="11"/>
  <c r="Y40" i="11"/>
  <c r="X40" i="11"/>
  <c r="W40" i="11"/>
  <c r="V40" i="11"/>
  <c r="U40" i="11"/>
  <c r="Y39" i="11"/>
  <c r="X39" i="11"/>
  <c r="W39" i="11"/>
  <c r="V39" i="11"/>
  <c r="U39" i="11"/>
  <c r="Y38" i="11"/>
  <c r="X38" i="11"/>
  <c r="W38" i="11"/>
  <c r="V38" i="11"/>
  <c r="U38" i="11"/>
  <c r="Y37" i="11"/>
  <c r="X37" i="11"/>
  <c r="W37" i="11"/>
  <c r="V37" i="11"/>
  <c r="U37" i="11"/>
  <c r="Y36" i="11"/>
  <c r="X36" i="11"/>
  <c r="W36" i="11"/>
  <c r="V36" i="11"/>
  <c r="U36" i="11"/>
  <c r="Y35" i="11"/>
  <c r="X35" i="11"/>
  <c r="W35" i="11"/>
  <c r="V35" i="11"/>
  <c r="U35" i="11"/>
  <c r="Y34" i="11"/>
  <c r="X34" i="11"/>
  <c r="W34" i="11"/>
  <c r="V34" i="11"/>
  <c r="U34" i="11"/>
  <c r="Y33" i="11"/>
  <c r="X33" i="11"/>
  <c r="W33" i="11"/>
  <c r="V33" i="11"/>
  <c r="U33" i="11"/>
  <c r="Y32" i="11"/>
  <c r="X32" i="11"/>
  <c r="W32" i="11"/>
  <c r="V32" i="11"/>
  <c r="U32" i="11"/>
  <c r="Y31" i="11"/>
  <c r="X31" i="11"/>
  <c r="W31" i="11"/>
  <c r="V31" i="11"/>
  <c r="U31" i="11"/>
  <c r="Y30" i="11"/>
  <c r="X30" i="11"/>
  <c r="W30" i="11"/>
  <c r="V30" i="11"/>
  <c r="U30" i="11"/>
  <c r="Y29" i="11"/>
  <c r="X29" i="11"/>
  <c r="W29" i="11"/>
  <c r="V29" i="11"/>
  <c r="U29" i="11"/>
  <c r="Y28" i="11"/>
  <c r="X28" i="11"/>
  <c r="W28" i="11"/>
  <c r="V28" i="11"/>
  <c r="U28" i="11"/>
  <c r="Y27" i="11"/>
  <c r="X27" i="11"/>
  <c r="W27" i="11"/>
  <c r="V27" i="11"/>
  <c r="U27" i="11"/>
  <c r="Y26" i="11"/>
  <c r="X26" i="11"/>
  <c r="W26" i="11"/>
  <c r="V26" i="11"/>
  <c r="U26" i="11"/>
  <c r="Y25" i="11"/>
  <c r="X25" i="11"/>
  <c r="W25" i="11"/>
  <c r="V25" i="11"/>
  <c r="U25" i="11"/>
  <c r="Y24" i="11"/>
  <c r="X24" i="11"/>
  <c r="W24" i="11"/>
  <c r="V24" i="11"/>
  <c r="U24" i="11"/>
  <c r="Y23" i="11"/>
  <c r="X23" i="11"/>
  <c r="W23" i="11"/>
  <c r="V23" i="11"/>
  <c r="U23" i="11"/>
  <c r="Y22" i="11"/>
  <c r="X22" i="11"/>
  <c r="W22" i="11"/>
  <c r="V22" i="11"/>
  <c r="U22" i="11"/>
  <c r="Y21" i="11"/>
  <c r="X21" i="11"/>
  <c r="W21" i="11"/>
  <c r="V21" i="11"/>
  <c r="U21" i="11"/>
  <c r="Y20" i="11"/>
  <c r="X20" i="11"/>
  <c r="W20" i="11"/>
  <c r="V20" i="11"/>
  <c r="U20" i="11"/>
  <c r="Y19" i="11"/>
  <c r="X19" i="11"/>
  <c r="W19" i="11"/>
  <c r="V19" i="11"/>
  <c r="U19" i="11"/>
  <c r="Y18" i="11"/>
  <c r="X18" i="11"/>
  <c r="W18" i="11"/>
  <c r="V18" i="11"/>
  <c r="U18" i="11"/>
  <c r="Y17" i="11"/>
  <c r="X17" i="11"/>
  <c r="W17" i="11"/>
  <c r="V17" i="11"/>
  <c r="U17" i="11"/>
  <c r="Y16" i="11"/>
  <c r="X16" i="11"/>
  <c r="W16" i="11"/>
  <c r="V16" i="11"/>
  <c r="U16" i="11"/>
  <c r="Y15" i="11"/>
  <c r="X15" i="11"/>
  <c r="W15" i="11"/>
  <c r="V15" i="11"/>
  <c r="U15" i="11"/>
  <c r="Y14" i="11"/>
  <c r="X14" i="11"/>
  <c r="W14" i="11"/>
  <c r="V14" i="11"/>
  <c r="U14" i="11"/>
  <c r="Y13" i="11"/>
  <c r="X13" i="11"/>
  <c r="W13" i="11"/>
  <c r="V13" i="11"/>
  <c r="U13" i="11"/>
  <c r="Y12" i="11"/>
  <c r="X12" i="11"/>
  <c r="W12" i="11"/>
  <c r="V12" i="11"/>
  <c r="U12" i="11"/>
  <c r="Y11" i="11"/>
  <c r="X11" i="11"/>
  <c r="W11" i="11"/>
  <c r="V11" i="11"/>
  <c r="U11" i="11"/>
  <c r="Y10" i="11"/>
  <c r="X10" i="11"/>
  <c r="W10" i="11"/>
  <c r="V10" i="11"/>
  <c r="U10" i="11"/>
  <c r="Y9" i="11"/>
  <c r="X9" i="11"/>
  <c r="W9" i="11"/>
  <c r="V9" i="11"/>
  <c r="U9" i="11"/>
  <c r="Y8" i="11"/>
  <c r="X8" i="11"/>
  <c r="W8" i="11"/>
  <c r="V8" i="11"/>
  <c r="U8" i="11"/>
  <c r="Y7" i="11"/>
  <c r="X7" i="11"/>
  <c r="W7" i="11"/>
  <c r="V7" i="11"/>
  <c r="U7" i="11"/>
  <c r="Y6" i="11"/>
  <c r="X6" i="11"/>
  <c r="W6" i="11"/>
  <c r="V6" i="11"/>
  <c r="U6" i="11"/>
  <c r="U3" i="11" s="1"/>
  <c r="Y5" i="11"/>
  <c r="X5" i="11"/>
  <c r="W5" i="11"/>
  <c r="V5" i="11"/>
  <c r="W82" i="1"/>
  <c r="U6" i="1"/>
  <c r="V6" i="1"/>
  <c r="W6" i="1"/>
  <c r="X6" i="1"/>
  <c r="Y6" i="1"/>
  <c r="U7" i="1"/>
  <c r="V7" i="1"/>
  <c r="W7" i="1"/>
  <c r="X7" i="1"/>
  <c r="Y7" i="1"/>
  <c r="U8" i="1"/>
  <c r="V8" i="1"/>
  <c r="W8" i="1"/>
  <c r="X8" i="1"/>
  <c r="Y8" i="1"/>
  <c r="U9" i="1"/>
  <c r="V9" i="1"/>
  <c r="W9" i="1"/>
  <c r="X9" i="1"/>
  <c r="Y9" i="1"/>
  <c r="U10" i="1"/>
  <c r="V10" i="1"/>
  <c r="W10" i="1"/>
  <c r="X10" i="1"/>
  <c r="Y10" i="1"/>
  <c r="U11" i="1"/>
  <c r="V11" i="1"/>
  <c r="W11" i="1"/>
  <c r="X11" i="1"/>
  <c r="Y11" i="1"/>
  <c r="U12" i="1"/>
  <c r="V12" i="1"/>
  <c r="W12" i="1"/>
  <c r="X12" i="1"/>
  <c r="Y12" i="1"/>
  <c r="U13" i="1"/>
  <c r="V13" i="1"/>
  <c r="W13" i="1"/>
  <c r="X13" i="1"/>
  <c r="Y13" i="1"/>
  <c r="U14" i="1"/>
  <c r="V14" i="1"/>
  <c r="W14" i="1"/>
  <c r="X14" i="1"/>
  <c r="Y14" i="1"/>
  <c r="U15" i="1"/>
  <c r="V15" i="1"/>
  <c r="W15" i="1"/>
  <c r="X15" i="1"/>
  <c r="Y15" i="1"/>
  <c r="U16" i="1"/>
  <c r="V16" i="1"/>
  <c r="W16" i="1"/>
  <c r="X16" i="1"/>
  <c r="Y16" i="1"/>
  <c r="U17" i="1"/>
  <c r="V17" i="1"/>
  <c r="W17" i="1"/>
  <c r="X17" i="1"/>
  <c r="Y17" i="1"/>
  <c r="U18" i="1"/>
  <c r="V18" i="1"/>
  <c r="W18" i="1"/>
  <c r="X18" i="1"/>
  <c r="Y18" i="1"/>
  <c r="U19" i="1"/>
  <c r="V19" i="1"/>
  <c r="W19" i="1"/>
  <c r="X19" i="1"/>
  <c r="Y19" i="1"/>
  <c r="U20" i="1"/>
  <c r="V20" i="1"/>
  <c r="W20" i="1"/>
  <c r="X20" i="1"/>
  <c r="Y20" i="1"/>
  <c r="U21" i="1"/>
  <c r="V21" i="1"/>
  <c r="W21" i="1"/>
  <c r="X21" i="1"/>
  <c r="Y21" i="1"/>
  <c r="U22" i="1"/>
  <c r="V22" i="1"/>
  <c r="W22" i="1"/>
  <c r="X22" i="1"/>
  <c r="Y22" i="1"/>
  <c r="U23" i="1"/>
  <c r="V23" i="1"/>
  <c r="W23" i="1"/>
  <c r="X23" i="1"/>
  <c r="Y23" i="1"/>
  <c r="U24" i="1"/>
  <c r="V24" i="1"/>
  <c r="W24" i="1"/>
  <c r="X24" i="1"/>
  <c r="Y24" i="1"/>
  <c r="U25" i="1"/>
  <c r="V25" i="1"/>
  <c r="W25" i="1"/>
  <c r="X25" i="1"/>
  <c r="Y25" i="1"/>
  <c r="U26" i="1"/>
  <c r="V26" i="1"/>
  <c r="W26" i="1"/>
  <c r="X26" i="1"/>
  <c r="Y26" i="1"/>
  <c r="U27" i="1"/>
  <c r="V27" i="1"/>
  <c r="W27" i="1"/>
  <c r="X27" i="1"/>
  <c r="Y27" i="1"/>
  <c r="U28" i="1"/>
  <c r="V28" i="1"/>
  <c r="W28" i="1"/>
  <c r="X28" i="1"/>
  <c r="Y28" i="1"/>
  <c r="U29" i="1"/>
  <c r="V29" i="1"/>
  <c r="W29" i="1"/>
  <c r="X29" i="1"/>
  <c r="Y29" i="1"/>
  <c r="U30" i="1"/>
  <c r="V30" i="1"/>
  <c r="W30" i="1"/>
  <c r="X30" i="1"/>
  <c r="Y30" i="1"/>
  <c r="U31" i="1"/>
  <c r="V31" i="1"/>
  <c r="W31" i="1"/>
  <c r="X31" i="1"/>
  <c r="Y31" i="1"/>
  <c r="U32" i="1"/>
  <c r="V32" i="1"/>
  <c r="W32" i="1"/>
  <c r="X32" i="1"/>
  <c r="Y32" i="1"/>
  <c r="U33" i="1"/>
  <c r="V33" i="1"/>
  <c r="W33" i="1"/>
  <c r="X33" i="1"/>
  <c r="Y33" i="1"/>
  <c r="U34" i="1"/>
  <c r="V34" i="1"/>
  <c r="W34" i="1"/>
  <c r="X34" i="1"/>
  <c r="Y34" i="1"/>
  <c r="U35" i="1"/>
  <c r="V35" i="1"/>
  <c r="W35" i="1"/>
  <c r="X35" i="1"/>
  <c r="Y35" i="1"/>
  <c r="U36" i="1"/>
  <c r="V36" i="1"/>
  <c r="W36" i="1"/>
  <c r="X36" i="1"/>
  <c r="Y36" i="1"/>
  <c r="U37" i="1"/>
  <c r="V37" i="1"/>
  <c r="W37" i="1"/>
  <c r="X37" i="1"/>
  <c r="Y37" i="1"/>
  <c r="U38" i="1"/>
  <c r="V38" i="1"/>
  <c r="W38" i="1"/>
  <c r="X38" i="1"/>
  <c r="Y38" i="1"/>
  <c r="U39" i="1"/>
  <c r="V39" i="1"/>
  <c r="W39" i="1"/>
  <c r="X39" i="1"/>
  <c r="Y39" i="1"/>
  <c r="U40" i="1"/>
  <c r="V40" i="1"/>
  <c r="W40" i="1"/>
  <c r="X40" i="1"/>
  <c r="Y40" i="1"/>
  <c r="U41" i="1"/>
  <c r="V41" i="1"/>
  <c r="W41" i="1"/>
  <c r="X41" i="1"/>
  <c r="Y41" i="1"/>
  <c r="U42" i="1"/>
  <c r="V42" i="1"/>
  <c r="W42" i="1"/>
  <c r="X42" i="1"/>
  <c r="Y42" i="1"/>
  <c r="U43" i="1"/>
  <c r="V43" i="1"/>
  <c r="W43" i="1"/>
  <c r="X43" i="1"/>
  <c r="Y43" i="1"/>
  <c r="U44" i="1"/>
  <c r="V44" i="1"/>
  <c r="W44" i="1"/>
  <c r="X44" i="1"/>
  <c r="Y44" i="1"/>
  <c r="U45" i="1"/>
  <c r="V45" i="1"/>
  <c r="W45" i="1"/>
  <c r="X45" i="1"/>
  <c r="Y45" i="1"/>
  <c r="U46" i="1"/>
  <c r="V46" i="1"/>
  <c r="W46" i="1"/>
  <c r="X46" i="1"/>
  <c r="Y46" i="1"/>
  <c r="U47" i="1"/>
  <c r="V47" i="1"/>
  <c r="W47" i="1"/>
  <c r="X47" i="1"/>
  <c r="Y47" i="1"/>
  <c r="U48" i="1"/>
  <c r="V48" i="1"/>
  <c r="W48" i="1"/>
  <c r="X48" i="1"/>
  <c r="Y48" i="1"/>
  <c r="U49" i="1"/>
  <c r="V49" i="1"/>
  <c r="W49" i="1"/>
  <c r="X49" i="1"/>
  <c r="Y49" i="1"/>
  <c r="U50" i="1"/>
  <c r="V50" i="1"/>
  <c r="W50" i="1"/>
  <c r="X50" i="1"/>
  <c r="Y50" i="1"/>
  <c r="U51" i="1"/>
  <c r="V51" i="1"/>
  <c r="W51" i="1"/>
  <c r="X51" i="1"/>
  <c r="Y51" i="1"/>
  <c r="U52" i="1"/>
  <c r="V52" i="1"/>
  <c r="W52" i="1"/>
  <c r="X52" i="1"/>
  <c r="Y52" i="1"/>
  <c r="U53" i="1"/>
  <c r="V53" i="1"/>
  <c r="W53" i="1"/>
  <c r="X53" i="1"/>
  <c r="Y53" i="1"/>
  <c r="U54" i="1"/>
  <c r="V54" i="1"/>
  <c r="W54" i="1"/>
  <c r="X54" i="1"/>
  <c r="Y54" i="1"/>
  <c r="U55" i="1"/>
  <c r="V55" i="1"/>
  <c r="W55" i="1"/>
  <c r="X55" i="1"/>
  <c r="Y55" i="1"/>
  <c r="U56" i="1"/>
  <c r="V56" i="1"/>
  <c r="W56" i="1"/>
  <c r="X56" i="1"/>
  <c r="Y56" i="1"/>
  <c r="U57" i="1"/>
  <c r="V57" i="1"/>
  <c r="W57" i="1"/>
  <c r="X57" i="1"/>
  <c r="Y57" i="1"/>
  <c r="U58" i="1"/>
  <c r="V58" i="1"/>
  <c r="W58" i="1"/>
  <c r="X58" i="1"/>
  <c r="Y58" i="1"/>
  <c r="U59" i="1"/>
  <c r="V59" i="1"/>
  <c r="W59" i="1"/>
  <c r="X59" i="1"/>
  <c r="Y59" i="1"/>
  <c r="U60" i="1"/>
  <c r="V60" i="1"/>
  <c r="W60" i="1"/>
  <c r="X60" i="1"/>
  <c r="Y60" i="1"/>
  <c r="U61" i="1"/>
  <c r="V61" i="1"/>
  <c r="W61" i="1"/>
  <c r="X61" i="1"/>
  <c r="Y61" i="1"/>
  <c r="U62" i="1"/>
  <c r="V62" i="1"/>
  <c r="W62" i="1"/>
  <c r="X62" i="1"/>
  <c r="Y62" i="1"/>
  <c r="U63" i="1"/>
  <c r="V63" i="1"/>
  <c r="W63" i="1"/>
  <c r="X63" i="1"/>
  <c r="Y63" i="1"/>
  <c r="U64" i="1"/>
  <c r="V64" i="1"/>
  <c r="W64" i="1"/>
  <c r="X64" i="1"/>
  <c r="Y64" i="1"/>
  <c r="U65" i="1"/>
  <c r="V65" i="1"/>
  <c r="W65" i="1"/>
  <c r="X65" i="1"/>
  <c r="Y65" i="1"/>
  <c r="U66" i="1"/>
  <c r="V66" i="1"/>
  <c r="W66" i="1"/>
  <c r="X66" i="1"/>
  <c r="Y66" i="1"/>
  <c r="U67" i="1"/>
  <c r="V67" i="1"/>
  <c r="W67" i="1"/>
  <c r="X67" i="1"/>
  <c r="Y67" i="1"/>
  <c r="U68" i="1"/>
  <c r="V68" i="1"/>
  <c r="W68" i="1"/>
  <c r="X68" i="1"/>
  <c r="Y68" i="1"/>
  <c r="U69" i="1"/>
  <c r="V69" i="1"/>
  <c r="W69" i="1"/>
  <c r="X69" i="1"/>
  <c r="Y69" i="1"/>
  <c r="U70" i="1"/>
  <c r="V70" i="1"/>
  <c r="W70" i="1"/>
  <c r="X70" i="1"/>
  <c r="Y70" i="1"/>
  <c r="U71" i="1"/>
  <c r="V71" i="1"/>
  <c r="W71" i="1"/>
  <c r="X71" i="1"/>
  <c r="Y71" i="1"/>
  <c r="U72" i="1"/>
  <c r="V72" i="1"/>
  <c r="W72" i="1"/>
  <c r="X72" i="1"/>
  <c r="Y72" i="1"/>
  <c r="U73" i="1"/>
  <c r="V73" i="1"/>
  <c r="W73" i="1"/>
  <c r="X73" i="1"/>
  <c r="Y73" i="1"/>
  <c r="U74" i="1"/>
  <c r="V74" i="1"/>
  <c r="W74" i="1"/>
  <c r="X74" i="1"/>
  <c r="Y74" i="1"/>
  <c r="U75" i="1"/>
  <c r="V75" i="1"/>
  <c r="W75" i="1"/>
  <c r="X75" i="1"/>
  <c r="Y75" i="1"/>
  <c r="U76" i="1"/>
  <c r="V76" i="1"/>
  <c r="W76" i="1"/>
  <c r="X76" i="1"/>
  <c r="Y76" i="1"/>
  <c r="U77" i="1"/>
  <c r="V77" i="1"/>
  <c r="W77" i="1"/>
  <c r="X77" i="1"/>
  <c r="Y77" i="1"/>
  <c r="U78" i="1"/>
  <c r="V78" i="1"/>
  <c r="W78" i="1"/>
  <c r="X78" i="1"/>
  <c r="Y78" i="1"/>
  <c r="U79" i="1"/>
  <c r="V79" i="1"/>
  <c r="W79" i="1"/>
  <c r="X79" i="1"/>
  <c r="Y79" i="1"/>
  <c r="U80" i="1"/>
  <c r="V80" i="1"/>
  <c r="W80" i="1"/>
  <c r="X80" i="1"/>
  <c r="Y80" i="1"/>
  <c r="U81" i="1"/>
  <c r="V81" i="1"/>
  <c r="W81" i="1"/>
  <c r="X81" i="1"/>
  <c r="Y81" i="1"/>
  <c r="U82" i="1"/>
  <c r="V82" i="1"/>
  <c r="X82" i="1"/>
  <c r="Y82" i="1"/>
  <c r="U83" i="1"/>
  <c r="V83" i="1"/>
  <c r="W83" i="1"/>
  <c r="X83" i="1"/>
  <c r="Y83" i="1"/>
  <c r="U84" i="1"/>
  <c r="V84" i="1"/>
  <c r="W84" i="1"/>
  <c r="X84" i="1"/>
  <c r="Y84" i="1"/>
  <c r="U85" i="1"/>
  <c r="V85" i="1"/>
  <c r="W85" i="1"/>
  <c r="X85" i="1"/>
  <c r="Y85" i="1"/>
  <c r="U86" i="1"/>
  <c r="V86" i="1"/>
  <c r="W86" i="1"/>
  <c r="X86" i="1"/>
  <c r="Y86" i="1"/>
  <c r="U87" i="1"/>
  <c r="V87" i="1"/>
  <c r="W87" i="1"/>
  <c r="X87" i="1"/>
  <c r="Y87" i="1"/>
  <c r="U88" i="1"/>
  <c r="V88" i="1"/>
  <c r="W88" i="1"/>
  <c r="X88" i="1"/>
  <c r="Y88" i="1"/>
  <c r="U89" i="1"/>
  <c r="V89" i="1"/>
  <c r="W89" i="1"/>
  <c r="X89" i="1"/>
  <c r="Y89" i="1"/>
  <c r="U90" i="1"/>
  <c r="V90" i="1"/>
  <c r="W90" i="1"/>
  <c r="X90" i="1"/>
  <c r="Y90" i="1"/>
  <c r="U91" i="1"/>
  <c r="V91" i="1"/>
  <c r="W91" i="1"/>
  <c r="X91" i="1"/>
  <c r="Y91" i="1"/>
  <c r="U92" i="1"/>
  <c r="V92" i="1"/>
  <c r="W92" i="1"/>
  <c r="X92" i="1"/>
  <c r="Y92" i="1"/>
  <c r="U93" i="1"/>
  <c r="V93" i="1"/>
  <c r="W93" i="1"/>
  <c r="X93" i="1"/>
  <c r="Y93" i="1"/>
  <c r="U94" i="1"/>
  <c r="V94" i="1"/>
  <c r="W94" i="1"/>
  <c r="X94" i="1"/>
  <c r="Y94" i="1"/>
  <c r="U95" i="1"/>
  <c r="V95" i="1"/>
  <c r="W95" i="1"/>
  <c r="X95" i="1"/>
  <c r="Y95" i="1"/>
  <c r="U96" i="1"/>
  <c r="V96" i="1"/>
  <c r="W96" i="1"/>
  <c r="X96" i="1"/>
  <c r="Y96" i="1"/>
  <c r="U97" i="1"/>
  <c r="V97" i="1"/>
  <c r="W97" i="1"/>
  <c r="X97" i="1"/>
  <c r="Y97" i="1"/>
  <c r="U98" i="1"/>
  <c r="V98" i="1"/>
  <c r="W98" i="1"/>
  <c r="X98" i="1"/>
  <c r="Y98" i="1"/>
  <c r="U99" i="1"/>
  <c r="V99" i="1"/>
  <c r="W99" i="1"/>
  <c r="X99" i="1"/>
  <c r="Y99" i="1"/>
  <c r="U100" i="1"/>
  <c r="V100" i="1"/>
  <c r="W100" i="1"/>
  <c r="X100" i="1"/>
  <c r="Y100" i="1"/>
  <c r="U101" i="1"/>
  <c r="V101" i="1"/>
  <c r="W101" i="1"/>
  <c r="X101" i="1"/>
  <c r="Y101" i="1"/>
  <c r="U102" i="1"/>
  <c r="V102" i="1"/>
  <c r="W102" i="1"/>
  <c r="X102" i="1"/>
  <c r="Y102" i="1"/>
  <c r="U103" i="1"/>
  <c r="V103" i="1"/>
  <c r="W103" i="1"/>
  <c r="X103" i="1"/>
  <c r="Y103" i="1"/>
  <c r="U104" i="1"/>
  <c r="V104" i="1"/>
  <c r="W104" i="1"/>
  <c r="X104" i="1"/>
  <c r="Y104" i="1"/>
  <c r="X5" i="1"/>
  <c r="W5" i="1"/>
  <c r="V5" i="1"/>
  <c r="U5" i="1"/>
  <c r="Y5" i="1"/>
  <c r="B1" i="1"/>
  <c r="P12" i="1"/>
  <c r="P11" i="1"/>
  <c r="P10" i="1"/>
  <c r="P9" i="1"/>
  <c r="P8" i="1"/>
  <c r="P7" i="1"/>
  <c r="P6" i="1"/>
  <c r="P5" i="1"/>
  <c r="M8" i="1"/>
  <c r="M7" i="1"/>
  <c r="M6" i="1"/>
  <c r="M5" i="1"/>
  <c r="M92" i="1"/>
  <c r="P92" i="1"/>
  <c r="M93" i="1"/>
  <c r="P93" i="1"/>
  <c r="M94" i="1"/>
  <c r="P94" i="1"/>
  <c r="M95" i="1"/>
  <c r="P95" i="1"/>
  <c r="M96" i="1"/>
  <c r="P96" i="1"/>
  <c r="M97" i="1"/>
  <c r="P97" i="1"/>
  <c r="M98" i="1"/>
  <c r="P98" i="1"/>
  <c r="M99" i="1"/>
  <c r="P99" i="1"/>
  <c r="E3" i="3"/>
  <c r="P70" i="1"/>
  <c r="M70" i="1"/>
  <c r="P69" i="1"/>
  <c r="M69" i="1"/>
  <c r="P68" i="1"/>
  <c r="M68" i="1"/>
  <c r="P67" i="1"/>
  <c r="M67" i="1"/>
  <c r="P66" i="1"/>
  <c r="M66" i="1"/>
  <c r="P65" i="1"/>
  <c r="M65" i="1"/>
  <c r="P64" i="1"/>
  <c r="M64" i="1"/>
  <c r="P63" i="1"/>
  <c r="M63" i="1"/>
  <c r="P62" i="1"/>
  <c r="M62" i="1"/>
  <c r="P61" i="1"/>
  <c r="M61" i="1"/>
  <c r="P60" i="1"/>
  <c r="M60" i="1"/>
  <c r="P59" i="1"/>
  <c r="M59" i="1"/>
  <c r="P58" i="1"/>
  <c r="M58" i="1"/>
  <c r="P57" i="1"/>
  <c r="M57" i="1"/>
  <c r="P56" i="1"/>
  <c r="M56" i="1"/>
  <c r="P55" i="1"/>
  <c r="M55" i="1"/>
  <c r="P54" i="1"/>
  <c r="M54" i="1"/>
  <c r="P53" i="1"/>
  <c r="M53" i="1"/>
  <c r="P52" i="1"/>
  <c r="M52" i="1"/>
  <c r="P51" i="1"/>
  <c r="M51" i="1"/>
  <c r="P50" i="1"/>
  <c r="M50" i="1"/>
  <c r="P49" i="1"/>
  <c r="M49" i="1"/>
  <c r="P48" i="1"/>
  <c r="M48" i="1"/>
  <c r="P47" i="1"/>
  <c r="M47" i="1"/>
  <c r="P46" i="1"/>
  <c r="M46" i="1"/>
  <c r="P45" i="1"/>
  <c r="M45" i="1"/>
  <c r="P44" i="1"/>
  <c r="M44" i="1"/>
  <c r="P43" i="1"/>
  <c r="M43" i="1"/>
  <c r="P42" i="1"/>
  <c r="M42" i="1"/>
  <c r="P41" i="1"/>
  <c r="M41" i="1"/>
  <c r="P40" i="1"/>
  <c r="M40" i="1"/>
  <c r="P39" i="1"/>
  <c r="M39" i="1"/>
  <c r="P38" i="1"/>
  <c r="M38" i="1"/>
  <c r="P37" i="1"/>
  <c r="M37" i="1"/>
  <c r="M9" i="1"/>
  <c r="M10" i="1"/>
  <c r="M11" i="1"/>
  <c r="M12" i="1"/>
  <c r="M13" i="1"/>
  <c r="P13" i="1"/>
  <c r="M14" i="1"/>
  <c r="P14" i="1"/>
  <c r="M15" i="1"/>
  <c r="P15" i="1"/>
  <c r="M16" i="1"/>
  <c r="P16" i="1"/>
  <c r="M17" i="1"/>
  <c r="P17" i="1"/>
  <c r="M18" i="1"/>
  <c r="P18" i="1"/>
  <c r="M19" i="1"/>
  <c r="P19" i="1"/>
  <c r="M20" i="1"/>
  <c r="P20" i="1"/>
  <c r="M21" i="1"/>
  <c r="P21" i="1"/>
  <c r="M22" i="1"/>
  <c r="P22" i="1"/>
  <c r="M23" i="1"/>
  <c r="P23" i="1"/>
  <c r="M24" i="1"/>
  <c r="P24" i="1"/>
  <c r="M25" i="1"/>
  <c r="P25" i="1"/>
  <c r="M26" i="1"/>
  <c r="P26" i="1"/>
  <c r="M27" i="1"/>
  <c r="P27" i="1"/>
  <c r="M28" i="1"/>
  <c r="P28" i="1"/>
  <c r="M29" i="1"/>
  <c r="P29" i="1"/>
  <c r="M30" i="1"/>
  <c r="P30" i="1"/>
  <c r="M31" i="1"/>
  <c r="P31" i="1"/>
  <c r="M32" i="1"/>
  <c r="P32" i="1"/>
  <c r="M33" i="1"/>
  <c r="P33" i="1"/>
  <c r="M34" i="1"/>
  <c r="P34" i="1"/>
  <c r="M35" i="1"/>
  <c r="P35" i="1"/>
  <c r="M36" i="1"/>
  <c r="P36" i="1"/>
  <c r="M71" i="1"/>
  <c r="P71" i="1"/>
  <c r="M72" i="1"/>
  <c r="P72" i="1"/>
  <c r="M73" i="1"/>
  <c r="P73" i="1"/>
  <c r="M74" i="1"/>
  <c r="P74" i="1"/>
  <c r="M75" i="1"/>
  <c r="P75" i="1"/>
  <c r="M76" i="1"/>
  <c r="P76" i="1"/>
  <c r="M77" i="1"/>
  <c r="P77" i="1"/>
  <c r="M78" i="1"/>
  <c r="P78" i="1"/>
  <c r="M79" i="1"/>
  <c r="P79" i="1"/>
  <c r="M80" i="1"/>
  <c r="P80" i="1"/>
  <c r="M81" i="1"/>
  <c r="P81" i="1"/>
  <c r="M82" i="1"/>
  <c r="P82" i="1"/>
  <c r="M83" i="1"/>
  <c r="P83" i="1"/>
  <c r="M84" i="1"/>
  <c r="P84" i="1"/>
  <c r="M85" i="1"/>
  <c r="P85" i="1"/>
  <c r="M86" i="1"/>
  <c r="P86" i="1"/>
  <c r="M87" i="1"/>
  <c r="P87" i="1"/>
  <c r="M88" i="1"/>
  <c r="P88" i="1"/>
  <c r="M89" i="1"/>
  <c r="P89" i="1"/>
  <c r="M90" i="1"/>
  <c r="P90" i="1"/>
  <c r="M91" i="1"/>
  <c r="P91" i="1"/>
  <c r="M100" i="1"/>
  <c r="P100" i="1"/>
  <c r="M101" i="1"/>
  <c r="P101" i="1"/>
  <c r="M102" i="1"/>
  <c r="P102" i="1"/>
  <c r="M103" i="1"/>
  <c r="P103" i="1"/>
  <c r="M104" i="1"/>
  <c r="P104" i="1"/>
  <c r="V3" i="11" l="1"/>
  <c r="X3" i="11"/>
  <c r="Y3" i="11"/>
  <c r="W3" i="11"/>
  <c r="U3" i="1"/>
  <c r="W3" i="1"/>
  <c r="X3" i="1"/>
  <c r="V3" i="1"/>
  <c r="Y3" i="1"/>
  <c r="L9" i="3" l="1"/>
  <c r="L12" i="3" s="1"/>
  <c r="L5" i="3"/>
  <c r="L8" i="3" s="1"/>
  <c r="L13" i="3" l="1"/>
</calcChain>
</file>

<file path=xl/sharedStrings.xml><?xml version="1.0" encoding="utf-8"?>
<sst xmlns="http://schemas.openxmlformats.org/spreadsheetml/2006/main" count="1482" uniqueCount="1176">
  <si>
    <t>大会名</t>
    <rPh sb="0" eb="3">
      <t>タイカイメイ</t>
    </rPh>
    <phoneticPr fontId="1"/>
  </si>
  <si>
    <t>男子種目</t>
    <rPh sb="0" eb="4">
      <t>ダンシシュモク</t>
    </rPh>
    <phoneticPr fontId="1"/>
  </si>
  <si>
    <t>男子種目ｺｰﾄﾞ</t>
    <rPh sb="0" eb="4">
      <t>ダンシシュモク</t>
    </rPh>
    <phoneticPr fontId="1"/>
  </si>
  <si>
    <t>入力日</t>
    <rPh sb="0" eb="3">
      <t>ニュウリョクビ</t>
    </rPh>
    <phoneticPr fontId="1"/>
  </si>
  <si>
    <t>引率者</t>
    <rPh sb="0" eb="3">
      <t>インソツシャ</t>
    </rPh>
    <phoneticPr fontId="1"/>
  </si>
  <si>
    <t>メール</t>
    <phoneticPr fontId="1"/>
  </si>
  <si>
    <t>氏名</t>
    <rPh sb="0" eb="2">
      <t>シメイ</t>
    </rPh>
    <phoneticPr fontId="1"/>
  </si>
  <si>
    <t>所属名</t>
    <rPh sb="0" eb="3">
      <t>ショゾクメイ</t>
    </rPh>
    <phoneticPr fontId="1"/>
  </si>
  <si>
    <t>半角</t>
    <rPh sb="0" eb="2">
      <t>ハンカク</t>
    </rPh>
    <phoneticPr fontId="1"/>
  </si>
  <si>
    <t>ﾌﾘｶﾞﾅ</t>
    <phoneticPr fontId="1"/>
  </si>
  <si>
    <t>区分</t>
    <rPh sb="0" eb="2">
      <t>クブン</t>
    </rPh>
    <phoneticPr fontId="1"/>
  </si>
  <si>
    <t>リストより</t>
    <phoneticPr fontId="1"/>
  </si>
  <si>
    <t>種目1</t>
    <rPh sb="0" eb="2">
      <t>シュモク</t>
    </rPh>
    <phoneticPr fontId="1"/>
  </si>
  <si>
    <t>記録</t>
    <rPh sb="0" eb="2">
      <t>キロク</t>
    </rPh>
    <phoneticPr fontId="1"/>
  </si>
  <si>
    <t>種目ｺｰﾄﾞ</t>
    <rPh sb="0" eb="2">
      <t>シュモク</t>
    </rPh>
    <phoneticPr fontId="1"/>
  </si>
  <si>
    <t>種目2</t>
    <rPh sb="0" eb="2">
      <t>シュモク</t>
    </rPh>
    <phoneticPr fontId="1"/>
  </si>
  <si>
    <t>4*100mR</t>
    <phoneticPr fontId="1"/>
  </si>
  <si>
    <t>○</t>
    <phoneticPr fontId="1"/>
  </si>
  <si>
    <t>ﾁｪｯｸ</t>
    <phoneticPr fontId="1"/>
  </si>
  <si>
    <t>例</t>
    <rPh sb="0" eb="1">
      <t>レイ</t>
    </rPh>
    <phoneticPr fontId="1"/>
  </si>
  <si>
    <t>松山　次郎</t>
    <rPh sb="0" eb="2">
      <t>マツヤマ</t>
    </rPh>
    <rPh sb="3" eb="5">
      <t>ジロウ</t>
    </rPh>
    <phoneticPr fontId="1"/>
  </si>
  <si>
    <t>ﾏﾂﾔﾏ ｼﾞﾛｳ</t>
    <phoneticPr fontId="1"/>
  </si>
  <si>
    <t>愛媛陸協</t>
  </si>
  <si>
    <t>中学</t>
    <rPh sb="0" eb="2">
      <t>チュウガク</t>
    </rPh>
    <phoneticPr fontId="1"/>
  </si>
  <si>
    <t>個人種目</t>
    <rPh sb="0" eb="4">
      <t>コジンシュモク</t>
    </rPh>
    <phoneticPr fontId="1"/>
  </si>
  <si>
    <t>リレー</t>
    <phoneticPr fontId="1"/>
  </si>
  <si>
    <t>プログラム</t>
    <phoneticPr fontId="1"/>
  </si>
  <si>
    <t>合計金額</t>
    <rPh sb="0" eb="4">
      <t>ゴウケイキンガク</t>
    </rPh>
    <phoneticPr fontId="1"/>
  </si>
  <si>
    <t>審判資格</t>
    <rPh sb="0" eb="2">
      <t>シンパン</t>
    </rPh>
    <rPh sb="2" eb="4">
      <t>シカク</t>
    </rPh>
    <phoneticPr fontId="1"/>
  </si>
  <si>
    <t>連絡先</t>
    <rPh sb="0" eb="3">
      <t>レンラクサキ</t>
    </rPh>
    <phoneticPr fontId="1"/>
  </si>
  <si>
    <t>氏　名</t>
    <rPh sb="0" eb="1">
      <t>シ</t>
    </rPh>
    <rPh sb="2" eb="3">
      <t>ナ</t>
    </rPh>
    <phoneticPr fontId="1"/>
  </si>
  <si>
    <t>種目参加数</t>
    <rPh sb="0" eb="5">
      <t>シュモクサンカスウ</t>
    </rPh>
    <phoneticPr fontId="1"/>
  </si>
  <si>
    <t>円</t>
    <rPh sb="0" eb="1">
      <t>エン</t>
    </rPh>
    <phoneticPr fontId="1"/>
  </si>
  <si>
    <t>有</t>
    <rPh sb="0" eb="1">
      <t>ユウ</t>
    </rPh>
    <phoneticPr fontId="1"/>
  </si>
  <si>
    <t>無</t>
    <rPh sb="0" eb="1">
      <t>ナシ</t>
    </rPh>
    <phoneticPr fontId="1"/>
  </si>
  <si>
    <t>電　話</t>
    <rPh sb="0" eb="1">
      <t>デン</t>
    </rPh>
    <rPh sb="2" eb="3">
      <t>ハナシ</t>
    </rPh>
    <phoneticPr fontId="1"/>
  </si>
  <si>
    <t>女子種目</t>
    <rPh sb="0" eb="2">
      <t>ジョシ</t>
    </rPh>
    <rPh sb="2" eb="4">
      <t>シュモク</t>
    </rPh>
    <phoneticPr fontId="1"/>
  </si>
  <si>
    <t>女子種目ｺｰﾄﾞ</t>
    <rPh sb="0" eb="4">
      <t>ジョシシュモク</t>
    </rPh>
    <phoneticPr fontId="1"/>
  </si>
  <si>
    <t>金額</t>
    <rPh sb="0" eb="2">
      <t>キンガク</t>
    </rPh>
    <phoneticPr fontId="1"/>
  </si>
  <si>
    <t>高校</t>
    <rPh sb="0" eb="2">
      <t>コウコウ</t>
    </rPh>
    <phoneticPr fontId="1"/>
  </si>
  <si>
    <t>一般</t>
    <rPh sb="0" eb="2">
      <t>イッパン</t>
    </rPh>
    <phoneticPr fontId="1"/>
  </si>
  <si>
    <t>学校</t>
    <rPh sb="0" eb="2">
      <t>ガッコウ</t>
    </rPh>
    <phoneticPr fontId="1"/>
  </si>
  <si>
    <t>一般</t>
    <rPh sb="0" eb="2">
      <t>イッパン</t>
    </rPh>
    <phoneticPr fontId="9"/>
  </si>
  <si>
    <t>大学</t>
    <rPh sb="0" eb="2">
      <t>ダイガク</t>
    </rPh>
    <phoneticPr fontId="9"/>
  </si>
  <si>
    <t>高校</t>
    <rPh sb="0" eb="2">
      <t>コウコウ</t>
    </rPh>
    <phoneticPr fontId="9"/>
  </si>
  <si>
    <t>中学</t>
    <rPh sb="0" eb="2">
      <t>チュウガク</t>
    </rPh>
    <phoneticPr fontId="9"/>
  </si>
  <si>
    <t>小学</t>
    <rPh sb="0" eb="2">
      <t>ショウガク</t>
    </rPh>
    <phoneticPr fontId="9"/>
  </si>
  <si>
    <t>ｴﾋﾒﾘｸｼﾞｮｳｷｮｳｷﾞｷｮｳｶｲ</t>
  </si>
  <si>
    <t>北海道大</t>
  </si>
  <si>
    <t>ﾎｯｶｲﾄﾞｳﾀﾞｲ</t>
  </si>
  <si>
    <t>愛媛大附属</t>
  </si>
  <si>
    <t>ｴﾋﾒﾀﾞｲﾌｿﾞｸｺｳ</t>
  </si>
  <si>
    <t>愛媛ジュニア</t>
  </si>
  <si>
    <t>ｴﾋﾒｼﾞｭﾆｱ</t>
  </si>
  <si>
    <t>桑の実クラブ</t>
  </si>
  <si>
    <t>ｸﾜﾉﾐｸﾗﾌﾞ</t>
  </si>
  <si>
    <t>クラレ西条</t>
  </si>
  <si>
    <t>ｸﾗﾚｻｲｼﾞｮｳ</t>
  </si>
  <si>
    <t>東北大</t>
  </si>
  <si>
    <t>ﾄｳﾎｳﾀﾞｲ</t>
  </si>
  <si>
    <t>新居浜高専</t>
  </si>
  <si>
    <t>ﾆｲﾊﾏｺｳｷﾞｮｳｺｳﾄｳｾﾝﾓﾝｶﾞｯｺｳ</t>
  </si>
  <si>
    <t>ｴﾋﾒﾀﾞｲﾌｿﾞｸ</t>
  </si>
  <si>
    <t>荏原陸上クラブ</t>
  </si>
  <si>
    <t>ｴﾊﾞﾗﾘｸｼﾞｮｳｸﾗﾌﾞ</t>
  </si>
  <si>
    <t>愛媛競技力本部</t>
  </si>
  <si>
    <t>ｴﾋﾒｹﾝｷｮｳｷﾞﾘｮｸﾀｲｻｸﾎﾝﾌﾞ</t>
  </si>
  <si>
    <t>筑波大</t>
  </si>
  <si>
    <t>ﾂｸﾊﾞﾀﾞｲ</t>
  </si>
  <si>
    <t>弓削商船</t>
  </si>
  <si>
    <t>ﾕｹﾞｼｮｳｾﾝｺｳｾﾝ</t>
  </si>
  <si>
    <t>拓南</t>
  </si>
  <si>
    <t>ﾀｸﾅﾝ</t>
  </si>
  <si>
    <t>波っ子ﾗﾝﾅｰｽﾞ</t>
  </si>
  <si>
    <t>ﾅﾐｯｺﾗﾝﾅｰｽﾞ</t>
  </si>
  <si>
    <t>長浜体協</t>
  </si>
  <si>
    <t>ﾅｶﾞﾊﾏﾀｲｷｮｳ</t>
  </si>
  <si>
    <t>東京学芸大</t>
  </si>
  <si>
    <t>ﾄｳｷｮｳｶﾞｸｹﾞｲﾀﾞｲ</t>
  </si>
  <si>
    <t>川之江</t>
  </si>
  <si>
    <t>ｶﾜﾉｴ</t>
  </si>
  <si>
    <t>雄新</t>
  </si>
  <si>
    <t>ﾕｳｼﾝ</t>
  </si>
  <si>
    <t>岩松クラブ</t>
  </si>
  <si>
    <t>ｲﾜﾏﾂｸﾗﾌﾞ</t>
  </si>
  <si>
    <t>明浜体協</t>
  </si>
  <si>
    <t>ｱｹﾊﾏﾀｲｲｸｷｮｳｶｲ</t>
  </si>
  <si>
    <t>一橋大</t>
  </si>
  <si>
    <t>ﾋﾄﾂﾊﾞｼﾀﾞｲ</t>
  </si>
  <si>
    <t>三島</t>
  </si>
  <si>
    <t>ﾐｼﾏ</t>
  </si>
  <si>
    <t>勝山</t>
  </si>
  <si>
    <t>ｶﾂﾔﾏ</t>
  </si>
  <si>
    <t>宇和島陸上クラブ</t>
  </si>
  <si>
    <t>ｳﾜｼﾞﾏﾘｸｼﾞｮｳｸﾗﾌﾞ</t>
  </si>
  <si>
    <t>八幡浜体協</t>
  </si>
  <si>
    <t>ﾔﾜﾀﾊﾏﾀｲｲｸｷｮｳｶｲ</t>
  </si>
  <si>
    <t>横国大</t>
  </si>
  <si>
    <t>ﾖｺﾊﾏｺｸﾀﾞｲ</t>
  </si>
  <si>
    <t>土居</t>
  </si>
  <si>
    <t>ﾄﾞｲ</t>
  </si>
  <si>
    <t>松山南</t>
  </si>
  <si>
    <t>ﾏﾂﾔﾏﾐﾅﾐ</t>
  </si>
  <si>
    <t>宇和島T&amp;F</t>
  </si>
  <si>
    <t>ｳﾜｼﾞﾏTｱﾝﾄﾞF</t>
  </si>
  <si>
    <t>吉田体協</t>
  </si>
  <si>
    <t>ﾖｼﾀﾞﾁｮｳﾀｲｲｸｷｮｳｶｲ</t>
  </si>
  <si>
    <t>京都大</t>
  </si>
  <si>
    <t>ｷｮｳﾄﾀﾞｲ</t>
  </si>
  <si>
    <t>新居浜東</t>
  </si>
  <si>
    <t>ﾆｲﾊﾏﾋｶﾞｼ</t>
  </si>
  <si>
    <t>松山西</t>
  </si>
  <si>
    <t>ﾏﾂﾔﾏﾆｼ</t>
  </si>
  <si>
    <t>川之江T&amp;Fクラブ</t>
  </si>
  <si>
    <t>ｶﾜﾉｴTｱﾝﾄﾞFｸﾗﾌﾞ</t>
  </si>
  <si>
    <t>一本松体協</t>
  </si>
  <si>
    <t>ｲｯﾎﾟﾝﾏﾂﾀｲｲｸｷｮｳｶｲ</t>
  </si>
  <si>
    <t>大阪教育大</t>
  </si>
  <si>
    <t>ｵｵｻｶｷｮｳｲｸﾀﾞｲ</t>
  </si>
  <si>
    <t>新居浜西</t>
  </si>
  <si>
    <t>ﾆｲﾊﾏﾆｼ</t>
  </si>
  <si>
    <t>道後</t>
  </si>
  <si>
    <t>ﾄﾞｳｺﾞ</t>
  </si>
  <si>
    <t>ＶＩＶＩＤ</t>
  </si>
  <si>
    <t>VIVID</t>
  </si>
  <si>
    <t>新居浜楽走会</t>
  </si>
  <si>
    <t>ﾆｲﾊﾏﾗｸｿｳｶｲ</t>
  </si>
  <si>
    <t>和歌山大</t>
  </si>
  <si>
    <t>ﾜｶﾔﾏﾀﾞｲ</t>
  </si>
  <si>
    <t>新居浜南</t>
  </si>
  <si>
    <t>ﾆｲﾊﾏﾐﾅﾐ</t>
  </si>
  <si>
    <t>鴨川</t>
  </si>
  <si>
    <t>ｶﾓｶﾞﾜ</t>
  </si>
  <si>
    <t>八幡浜ＡＣ</t>
  </si>
  <si>
    <t>ﾔﾜﾀﾊﾏｱｽﾘｰﾄｸﾗﾌﾞ</t>
  </si>
  <si>
    <t>野村体協</t>
  </si>
  <si>
    <t>ﾉﾑﾗﾀｲｲｸｷｮｳｶｲ</t>
  </si>
  <si>
    <t>岡山大</t>
  </si>
  <si>
    <t>ｵｶﾔﾏﾀﾞｲ</t>
  </si>
  <si>
    <t>新居浜工</t>
  </si>
  <si>
    <t>ﾆｲﾊﾏｺｳｷﾞｮｳ</t>
  </si>
  <si>
    <t>内宮</t>
  </si>
  <si>
    <t>ｳﾁﾐﾔ</t>
  </si>
  <si>
    <t>三瓶ｽﾎﾟｰﾂｸﾗﾌﾞ</t>
  </si>
  <si>
    <t>ﾐｶﾒｽﾎﾟｰﾂｸﾗﾌﾞ</t>
  </si>
  <si>
    <t>伊方体協</t>
  </si>
  <si>
    <t>ｲﾀｶﾀｲｷｮｳ</t>
  </si>
  <si>
    <t>広島大</t>
  </si>
  <si>
    <t>ﾋﾛｼﾏﾀﾞｲ</t>
  </si>
  <si>
    <t>西条</t>
  </si>
  <si>
    <t>ｻｲｼﾞｮｳ</t>
  </si>
  <si>
    <t>三津浜</t>
  </si>
  <si>
    <t>ﾐﾂﾊﾏ</t>
  </si>
  <si>
    <t>伊予AC</t>
  </si>
  <si>
    <t>ｲﾖAC</t>
  </si>
  <si>
    <t>伊予市体協</t>
  </si>
  <si>
    <t>ｲﾖｼﾀｲｲｸｷｮｳｶｲ</t>
  </si>
  <si>
    <t>島根大</t>
  </si>
  <si>
    <t>ｼﾏﾈﾀﾞｲ</t>
  </si>
  <si>
    <t>西条農</t>
  </si>
  <si>
    <t>ｻｲｼﾞｮｳﾉｳｷﾞｮｳ</t>
  </si>
  <si>
    <t>垣生</t>
  </si>
  <si>
    <t>ﾊﾌﾞ</t>
  </si>
  <si>
    <t>大久ｽﾎﾟ少</t>
  </si>
  <si>
    <t>ｵｵｸｽﾎﾟｰﾂｼｮｳﾈﾝﾀﾞﾝ</t>
  </si>
  <si>
    <t>今治クラブ</t>
  </si>
  <si>
    <t>ｲﾏﾊﾞﾘｸﾗﾌﾞ</t>
  </si>
  <si>
    <t>愛媛大</t>
  </si>
  <si>
    <t>ｴﾋﾒﾀﾞｲ</t>
  </si>
  <si>
    <t>小松</t>
  </si>
  <si>
    <t>ｺﾏﾂ</t>
  </si>
  <si>
    <t>津田</t>
  </si>
  <si>
    <t>ﾂﾀﾞ</t>
  </si>
  <si>
    <t>愛南町ｽﾎﾟ少</t>
  </si>
  <si>
    <t>ｱｲﾅﾝﾁｮｳｽﾎﾟｰﾂｼｮｳﾈﾝﾀﾞﾝ</t>
  </si>
  <si>
    <t>南陸クラブ</t>
  </si>
  <si>
    <t>ﾅﾝﾖﾘｸｼﾞｮｳｸﾗﾌﾞ</t>
  </si>
  <si>
    <t>福岡教育大</t>
  </si>
  <si>
    <t>ﾌｸｵｶｷｮｳｲｸﾀﾞｲ</t>
  </si>
  <si>
    <t>東予</t>
  </si>
  <si>
    <t>ﾄｳﾖ</t>
  </si>
  <si>
    <t>余土</t>
  </si>
  <si>
    <t>ﾖﾄﾞ</t>
  </si>
  <si>
    <t>松山陸上クラブ</t>
  </si>
  <si>
    <t>ﾏﾂﾔﾏﾘｸｼﾞｮｳｸﾗﾌﾞ</t>
  </si>
  <si>
    <t>東予市体協</t>
  </si>
  <si>
    <t>ﾄｳﾖｼﾀｲｲｸｷｮｳｶｲ</t>
  </si>
  <si>
    <t>九州大</t>
  </si>
  <si>
    <t>ｷｭｳｼｭｳﾀﾞｲ</t>
  </si>
  <si>
    <t>丹原</t>
  </si>
  <si>
    <t>ﾀﾝﾊﾞﾗ</t>
  </si>
  <si>
    <t>日浦</t>
  </si>
  <si>
    <t>ﾋｳﾗ</t>
  </si>
  <si>
    <t>ひうち陸上ｸﾗﾌﾞ</t>
  </si>
  <si>
    <t>ﾋｳﾁﾘｸｼﾞｮｳｸﾗﾌﾞ</t>
  </si>
  <si>
    <t>愛媛銀行</t>
  </si>
  <si>
    <t>ｴﾋﾒｷﾞﾝｺｳ</t>
  </si>
  <si>
    <t>九州工業大</t>
  </si>
  <si>
    <t>ｷｭｳｼｭｳｺｳｷﾞｮｳﾀﾞｲ</t>
  </si>
  <si>
    <t>今治西</t>
  </si>
  <si>
    <t>ｲﾏﾊﾞﾘﾆｼ</t>
  </si>
  <si>
    <t>久米</t>
  </si>
  <si>
    <t>ｸﾒ</t>
  </si>
  <si>
    <t>神拝クラブ</t>
  </si>
  <si>
    <t>ｶﾝﾊﾞｲｸﾗﾌﾞ</t>
  </si>
  <si>
    <t>日土東走ろう会</t>
  </si>
  <si>
    <t>ﾋﾂﾞﾁﾋｶﾞｼﾊｼﾛｳｶｲ</t>
  </si>
  <si>
    <t>大分大</t>
  </si>
  <si>
    <t>ｵｵｲﾀﾀﾞｲｶﾞｸ</t>
  </si>
  <si>
    <t>今治南</t>
  </si>
  <si>
    <t>ｲﾏﾊﾞﾘﾐﾅﾐ</t>
  </si>
  <si>
    <t>南第二</t>
  </si>
  <si>
    <t>ﾐﾅﾐﾀﾞｲﾆ</t>
  </si>
  <si>
    <t>川内さくらｸﾗﾌﾞ</t>
  </si>
  <si>
    <t>ｶﾜｳﾁｻｸﾗｸﾗﾌﾞ</t>
  </si>
  <si>
    <t>伊予ごしきRC</t>
  </si>
  <si>
    <t>ｲﾖｺﾞｼｷｱｰﾙｼｰ</t>
  </si>
  <si>
    <t>鹿屋体育大</t>
  </si>
  <si>
    <t>ｶﾉﾔﾀｲﾀﾞｲ</t>
  </si>
  <si>
    <t>今治北</t>
  </si>
  <si>
    <t>ｲﾏﾊﾞﾘｷﾀ</t>
  </si>
  <si>
    <t>小野</t>
  </si>
  <si>
    <t>ｵﾉ</t>
  </si>
  <si>
    <t>周布クラブ</t>
  </si>
  <si>
    <t>ｼｭｳｸﾗﾌﾞ</t>
  </si>
  <si>
    <t>松山陸協</t>
  </si>
  <si>
    <t>ﾏﾂﾔﾏｼﾘｸｼﾞｮｳｷｮｳｷﾞｷｮｳｶｲ</t>
  </si>
  <si>
    <t>横浜市立大</t>
  </si>
  <si>
    <t>ﾖｺﾊﾏｼﾘﾂﾀﾞｲ</t>
  </si>
  <si>
    <t>今治工</t>
  </si>
  <si>
    <t>ｲﾏﾊﾞﾘｺｳｷﾞｮｳ</t>
  </si>
  <si>
    <t>久谷</t>
  </si>
  <si>
    <t>ｸﾀﾆ</t>
  </si>
  <si>
    <t>西条クラブ</t>
  </si>
  <si>
    <t>ｻｲｼﾞｮｳｸﾗﾌﾞ</t>
  </si>
  <si>
    <t>大洲体協</t>
  </si>
  <si>
    <t>ｵｵｽﾞﾀｲｷｮｳ</t>
  </si>
  <si>
    <t>城西大</t>
  </si>
  <si>
    <t>ｼﾞｮｳｻｲﾀﾞｲ</t>
  </si>
  <si>
    <t>大島</t>
  </si>
  <si>
    <t>ｵｵｼﾏ</t>
  </si>
  <si>
    <t>桑原</t>
  </si>
  <si>
    <t>ｸﾜﾊﾞﾗ</t>
  </si>
  <si>
    <t>小松クラブ</t>
  </si>
  <si>
    <t>ｺﾏﾂｸﾗﾌﾞ</t>
  </si>
  <si>
    <t>西予市体協</t>
  </si>
  <si>
    <t>ｾｲﾖｼﾀｲｷｮｳ</t>
  </si>
  <si>
    <t>流通経済大</t>
  </si>
  <si>
    <t>ﾘｭｳﾂｳｹｲｻﾞｲﾀﾞｲ</t>
  </si>
  <si>
    <t>今西伯方</t>
  </si>
  <si>
    <t>ｲﾏﾊﾞﾘﾆｼﾊｶﾀﾌﾞﾝｺｳ</t>
  </si>
  <si>
    <t>椿</t>
  </si>
  <si>
    <t>ﾂﾊﾞｷ</t>
  </si>
  <si>
    <t>別宮陸上クラブ</t>
  </si>
  <si>
    <t>ﾍﾞｯｸﾘｸｼﾞｮｳｸﾗﾌﾞ</t>
  </si>
  <si>
    <t>慶応義塾大</t>
  </si>
  <si>
    <t>ｹｲｵｳｷﾞｼﾞｭｸﾀﾞｲ</t>
  </si>
  <si>
    <t>弓削</t>
  </si>
  <si>
    <t>ﾕｹﾞ</t>
  </si>
  <si>
    <t>愛光</t>
  </si>
  <si>
    <t>ｱｲｺｳ</t>
  </si>
  <si>
    <t>立岩ｽﾎﾟ少</t>
  </si>
  <si>
    <t>ﾀﾃｲﾜｽﾎﾟｼｮｳ</t>
  </si>
  <si>
    <t>瀬戸体協</t>
  </si>
  <si>
    <t>ｾﾄﾀｲｲｸｷｮｳｶｲ</t>
  </si>
  <si>
    <t>創価大</t>
  </si>
  <si>
    <t>ｿｳｶﾀﾞｲ</t>
  </si>
  <si>
    <t>今北大三島</t>
  </si>
  <si>
    <t>ｲﾏﾊﾞﾘｷﾀｵｵﾐｼﾏﾌﾞﾝｺｳ</t>
  </si>
  <si>
    <t>城西</t>
  </si>
  <si>
    <t>ｼﾞｮｳｾｲ</t>
  </si>
  <si>
    <t>神郷クラブ</t>
  </si>
  <si>
    <t>ｺｳｻﾞﾄｸﾗﾌﾞ</t>
  </si>
  <si>
    <t>県庁遊走会</t>
  </si>
  <si>
    <t>ｴﾋﾒｹﾝﾁｮｳﾕｳｿｳｶｲ</t>
  </si>
  <si>
    <t>中央大</t>
  </si>
  <si>
    <t>ﾁｭｳｵｳﾀﾞｲ</t>
  </si>
  <si>
    <t>北条</t>
  </si>
  <si>
    <t>ﾎｳｼﾞｮｳ</t>
  </si>
  <si>
    <t>松山北</t>
  </si>
  <si>
    <t>ﾏﾂﾔﾏｷﾀ</t>
  </si>
  <si>
    <t>玉津陸上クラブ</t>
  </si>
  <si>
    <t>ﾀﾏﾂﾘｸｼﾞｮｳｸﾗﾌﾞ</t>
  </si>
  <si>
    <t>松山ﾏｽﾀｰｽﾞ</t>
  </si>
  <si>
    <t>ﾏﾂﾔﾏﾏｽﾀｰｽﾞ</t>
  </si>
  <si>
    <t>青山学院大</t>
  </si>
  <si>
    <t>ｱｵﾔﾏｶﾞｸｲﾝﾀﾞｲ</t>
  </si>
  <si>
    <t>松山東</t>
  </si>
  <si>
    <t>ﾏﾂﾔﾏﾋｶﾞｼ</t>
  </si>
  <si>
    <t>美須賀</t>
  </si>
  <si>
    <t>ﾐｽｶ</t>
  </si>
  <si>
    <t>国安クラブ</t>
  </si>
  <si>
    <t>ｸﾆﾔｽｸﾗﾌﾞ</t>
  </si>
  <si>
    <t>みしまﾌﾚﾝｽﾞ</t>
  </si>
  <si>
    <t>ﾐｼﾏﾌﾚﾝｽﾞ</t>
  </si>
  <si>
    <t>日本大</t>
  </si>
  <si>
    <t>ﾆﾎﾝﾀﾞｲ</t>
  </si>
  <si>
    <t>松山西中等</t>
  </si>
  <si>
    <t>ﾏﾂﾔﾏﾆｼﾁｭｳﾄｳ</t>
  </si>
  <si>
    <t>今治日吉</t>
  </si>
  <si>
    <t>ｲﾏﾊﾞﾘﾋﾖｼ</t>
  </si>
  <si>
    <t>北久米クラブ</t>
  </si>
  <si>
    <t>ｷﾀｸﾒｸﾗﾌﾞ</t>
  </si>
  <si>
    <t>朝倉･玉川クラブ</t>
  </si>
  <si>
    <t>ｱｻｶﾜ･ﾀﾏｶﾞﾜｸﾗﾌﾞ</t>
  </si>
  <si>
    <t>日女体大</t>
  </si>
  <si>
    <t>ﾆﾁｼﾞｮﾀｲﾀﾞｲ</t>
  </si>
  <si>
    <t>近見</t>
  </si>
  <si>
    <t>ﾁｶﾐ</t>
  </si>
  <si>
    <t>宇和町小学校</t>
  </si>
  <si>
    <t>ｳﾜﾏﾁｼｮｳｶﾞｯｺｳ</t>
  </si>
  <si>
    <t>宇和島陸協</t>
  </si>
  <si>
    <t>ｳﾜｼﾞﾏﾘｸｼﾞｮｳｷｮｳｷﾞｷｮｳｶｲ</t>
  </si>
  <si>
    <t>日体大</t>
  </si>
  <si>
    <t>ﾆｯﾀｲﾀﾞｲ</t>
  </si>
  <si>
    <t>立花</t>
  </si>
  <si>
    <t>ﾀﾁﾊﾞﾅ</t>
  </si>
  <si>
    <t>伯方FC</t>
  </si>
  <si>
    <t>ﾊｶﾀｴﾌｼｰ</t>
  </si>
  <si>
    <t>鬼北体協</t>
  </si>
  <si>
    <t>ｷﾎｸﾀｷｮｳ</t>
  </si>
  <si>
    <t>明治大</t>
  </si>
  <si>
    <t>ﾒｲｼﾞﾀﾞｲ</t>
  </si>
  <si>
    <t>松山工</t>
  </si>
  <si>
    <t>ﾏﾂﾔﾏｺｳｷﾞｮｳ</t>
  </si>
  <si>
    <t>桜井</t>
  </si>
  <si>
    <t>ｻｸﾗｲ</t>
  </si>
  <si>
    <t>垣生JAC</t>
  </si>
  <si>
    <t>ﾊﾌﾞｼﾞｪｲｴｰｼｰ</t>
  </si>
  <si>
    <t>吉田浜ｸﾗﾌﾞ</t>
  </si>
  <si>
    <t>ﾖｼﾀﾞﾊﾏｸﾗﾌﾞ</t>
  </si>
  <si>
    <t>早稲田大</t>
  </si>
  <si>
    <t>ﾜｾﾀﾞﾀﾞｲ</t>
  </si>
  <si>
    <t>松山商</t>
  </si>
  <si>
    <t>ﾏﾂﾔﾏｼｮｳｷﾞｮｳ</t>
  </si>
  <si>
    <t>愛媛県jrﾄﾗｲｱｽﾛﾝｸﾗﾌﾞ</t>
  </si>
  <si>
    <t>ｴﾋﾒｹﾝｼﾞｭﾆｱﾄﾗｲｱｽﾛﾝｸﾗﾌﾞ</t>
  </si>
  <si>
    <t>久万町体協</t>
  </si>
  <si>
    <t>ｸﾏﾁｮｳﾀｲｲｸｷｮｳｶｲ</t>
  </si>
  <si>
    <t>法政大</t>
  </si>
  <si>
    <t>ﾎｳｾｲﾀﾞｲ</t>
  </si>
  <si>
    <t>東温</t>
  </si>
  <si>
    <t>ﾄｳｵﾝ</t>
  </si>
  <si>
    <t>城東陸上クラブ</t>
  </si>
  <si>
    <t>ｼﾞｮｳﾄｳﾘｸｼﾞｮｳｸﾗﾌﾞ</t>
  </si>
  <si>
    <t>宇和島西風ク</t>
  </si>
  <si>
    <t>ｳﾜｼﾞﾏｾｲﾌｳｸﾗﾌﾞ</t>
  </si>
  <si>
    <t>東京工業大</t>
  </si>
  <si>
    <t>ﾄｳｷｮｳｺｳｷﾞｮｳﾀﾞｲ</t>
  </si>
  <si>
    <t>上浮穴</t>
  </si>
  <si>
    <t>ｶﾐｳｹﾅ</t>
  </si>
  <si>
    <t>城南</t>
  </si>
  <si>
    <t>ｼﾞｮｳﾅﾝ</t>
  </si>
  <si>
    <t>やまなみﾊﾞﾝﾃﾞｨｯﾂ</t>
  </si>
  <si>
    <t>ﾔﾏﾅﾐﾊﾞﾝﾃﾞｨｯﾂ</t>
  </si>
  <si>
    <t>城辺体協</t>
  </si>
  <si>
    <t>ｼﾞｮｳﾍﾝﾁｮｳﾀｲｲｸｷｮｳｶｲ</t>
  </si>
  <si>
    <t>中京大</t>
  </si>
  <si>
    <t>ﾁｭｳｷｮｳﾀﾞｲ</t>
  </si>
  <si>
    <t>小田</t>
  </si>
  <si>
    <t>ｵﾀﾞ</t>
  </si>
  <si>
    <t>城北</t>
  </si>
  <si>
    <t>ｼﾞｮｳﾎｸ</t>
  </si>
  <si>
    <t>愛顔のｼﾞｭﾆｱAC</t>
  </si>
  <si>
    <t>ｴｶﾞｵﾉｼﾞｭﾆｱAC</t>
  </si>
  <si>
    <t>松山市役所走</t>
  </si>
  <si>
    <t>ﾏﾂﾔﾏｼﾔｸｼｮﾊｼﾛｳｶｲ</t>
  </si>
  <si>
    <t>愛知学院大</t>
  </si>
  <si>
    <t>ｱｲﾁｶﾞｸｲﾝﾀﾞｲ</t>
  </si>
  <si>
    <t>伊予農</t>
  </si>
  <si>
    <t>ｲﾖﾉｳ</t>
  </si>
  <si>
    <t>城東</t>
  </si>
  <si>
    <t>ｼﾞｮｳﾄｳ</t>
  </si>
  <si>
    <t>南吉井小</t>
  </si>
  <si>
    <t>ﾐﾅﾐﾖｼｲｼｮｳ</t>
  </si>
  <si>
    <t>砥部ｱｽﾘｰﾄｸ</t>
  </si>
  <si>
    <t>ﾄﾍﾞｱｽﾘｰﾄｸﾗﾌﾞ</t>
  </si>
  <si>
    <t>龍谷大</t>
  </si>
  <si>
    <t>ﾘｭｳｺｸﾀﾞｲ</t>
  </si>
  <si>
    <t>中山</t>
  </si>
  <si>
    <t>ﾅｶﾔﾏ</t>
  </si>
  <si>
    <t>伊方</t>
  </si>
  <si>
    <t>ｲｶﾀ</t>
  </si>
  <si>
    <t>玉川町少年柔道会</t>
  </si>
  <si>
    <t>ﾀﾏｶﾞﾜﾁｮｳｼｮｳﾈﾝｼﾞｭｳﾄﾞｳｶｲ</t>
  </si>
  <si>
    <t>松山自衛隊</t>
  </si>
  <si>
    <t>ﾏﾂﾔﾏｼﾞｴｲﾀｲ</t>
  </si>
  <si>
    <t>大谷大</t>
  </si>
  <si>
    <t>ｵｵﾀﾆﾀﾞｲ</t>
  </si>
  <si>
    <t>大洲</t>
  </si>
  <si>
    <t>ｵｵｽﾞ</t>
  </si>
  <si>
    <t>松柏</t>
  </si>
  <si>
    <t>ﾏﾂｶﾔ</t>
  </si>
  <si>
    <t>小野ｽﾎﾟｰﾂ少年団</t>
  </si>
  <si>
    <t>ｵﾉｽﾎﾟｰﾂｼｮｳﾈﾝﾀﾞﾝ</t>
  </si>
  <si>
    <t>今治ｱｽﾘｰﾄｸ</t>
  </si>
  <si>
    <t>ｲﾏﾊﾞﾘｱｽﾘｰﾄｸﾗﾌﾞ</t>
  </si>
  <si>
    <t>大阪学院大</t>
  </si>
  <si>
    <t>ｵｵｻｶｶﾞｸｲﾝﾀﾞｲ</t>
  </si>
  <si>
    <t>大洲農</t>
  </si>
  <si>
    <t>ｵｵｽﾞﾉｳ</t>
  </si>
  <si>
    <t>青石</t>
  </si>
  <si>
    <t>ｱｵｲｼ</t>
  </si>
  <si>
    <t xml:space="preserve">松山ｴｷｽﾊﾟｰﾄ </t>
  </si>
  <si>
    <t>ﾏﾂﾔﾏｴｷｽﾊﾟｰﾄ</t>
  </si>
  <si>
    <t>大阪経済大</t>
  </si>
  <si>
    <t>ｵｵｻｶｹｻﾞｲﾀﾞｲ</t>
  </si>
  <si>
    <t>長浜</t>
  </si>
  <si>
    <t>ﾅｶﾞﾊﾏ</t>
  </si>
  <si>
    <t>新居浜北</t>
  </si>
  <si>
    <t>ﾆｲﾊﾏｷﾀ</t>
  </si>
  <si>
    <t>津島しらさぎ陸上ｸﾗﾌﾞ</t>
  </si>
  <si>
    <t>ﾂｼﾏｼﾗｻｷﾞﾘｸｼﾞｮｳｸﾗﾌﾞ</t>
  </si>
  <si>
    <t>ＭＰＣ</t>
  </si>
  <si>
    <t>MPC</t>
  </si>
  <si>
    <t>大阪経法大</t>
  </si>
  <si>
    <t>ｵｵｻｶｹｲﾎｳﾀﾞｲ</t>
  </si>
  <si>
    <t>内子</t>
  </si>
  <si>
    <t>ｳﾁｺ</t>
  </si>
  <si>
    <t>角野</t>
  </si>
  <si>
    <t>ｽﾐﾉ</t>
  </si>
  <si>
    <t>北久米SC</t>
  </si>
  <si>
    <t>ｷﾀｸﾒｴｽｼｰ</t>
  </si>
  <si>
    <t>石井体協</t>
  </si>
  <si>
    <t>ｲｼｲﾀｲｷｮｳ</t>
  </si>
  <si>
    <t>大阪産業大</t>
  </si>
  <si>
    <t>ｵｵｻｶｻﾝｷﾞｮｳﾀﾞｲ</t>
  </si>
  <si>
    <t>八幡浜</t>
  </si>
  <si>
    <t>ﾔﾜﾀﾊﾏ</t>
  </si>
  <si>
    <t>川東</t>
  </si>
  <si>
    <t>ｶﾜﾋｶﾞｼ</t>
  </si>
  <si>
    <t>多賀小</t>
  </si>
  <si>
    <t>ﾀｶﾞｼｮｳ</t>
  </si>
  <si>
    <t>内子走友会</t>
  </si>
  <si>
    <t>ｳﾁｺｿｳﾕｳｶｲ</t>
  </si>
  <si>
    <t>大阪体育大</t>
  </si>
  <si>
    <t>ｵｵｻｶﾀｲﾀﾞｲ</t>
  </si>
  <si>
    <t>八幡浜工</t>
  </si>
  <si>
    <t>ﾔﾜﾀﾊﾏｺｳｷﾞｮｳ</t>
  </si>
  <si>
    <t>西条南</t>
  </si>
  <si>
    <t>ｻｲｼﾞｮｳﾐﾅﾐ</t>
  </si>
  <si>
    <t>ﾁｰﾑｵｷﾀﾛｳ</t>
  </si>
  <si>
    <t>松前体協</t>
  </si>
  <si>
    <t>ﾏｻｷﾀｲｷｮｳ</t>
  </si>
  <si>
    <t>追手門学大</t>
  </si>
  <si>
    <t>ｵｳﾃﾓﾝｶﾞｸｲﾝﾀﾞｲ</t>
  </si>
  <si>
    <t>川之石</t>
  </si>
  <si>
    <t>ｶﾜﾉｲｼ</t>
  </si>
  <si>
    <t>西条北</t>
  </si>
  <si>
    <t>ｻｲｼﾞｮｳｷﾀ</t>
  </si>
  <si>
    <t>垣生Ｔ＆Ｆ</t>
  </si>
  <si>
    <t>ﾊﾌﾞT&amp;F</t>
  </si>
  <si>
    <t>土佐ＡＣ</t>
  </si>
  <si>
    <t>ﾄｻAC</t>
  </si>
  <si>
    <t>関西大</t>
  </si>
  <si>
    <t>ｶﾝｻｲﾀﾞｲ</t>
  </si>
  <si>
    <t>三崎</t>
  </si>
  <si>
    <t>ﾐｻｷ</t>
  </si>
  <si>
    <t>大洲東</t>
  </si>
  <si>
    <t>ｵｵｽﾞﾋｶﾞｼ</t>
  </si>
  <si>
    <t>Niihama T&amp;F</t>
  </si>
  <si>
    <t>ﾆｲﾊﾏT&amp;F</t>
  </si>
  <si>
    <t>ﾀﾞｲｷｱｸｼｽ</t>
  </si>
  <si>
    <t>神戸学院大</t>
  </si>
  <si>
    <t>ｺｳﾍﾞｶﾞｸｲﾝﾀﾞｲ</t>
  </si>
  <si>
    <t>宇和三瓶</t>
  </si>
  <si>
    <t>ｳﾜﾐｶﾒﾌﾞﾝｺｳ</t>
  </si>
  <si>
    <t>大洲南</t>
  </si>
  <si>
    <t>ｵｵｽﾞﾐﾅﾐ</t>
  </si>
  <si>
    <t>上分小</t>
  </si>
  <si>
    <t>ｶﾐﾌﾞﾝｼｮｳ</t>
  </si>
  <si>
    <t>西条市陸協</t>
  </si>
  <si>
    <t>ｻｲｼﾞｮｳｼﾘｯｷｮｳ</t>
  </si>
  <si>
    <t>園田学園女大</t>
  </si>
  <si>
    <t>ｿﾉﾀﾞｶﾞｸｴﾝｼﾞｮｼﾀﾞｲ</t>
  </si>
  <si>
    <t>宇和</t>
  </si>
  <si>
    <t>ｳﾜ</t>
  </si>
  <si>
    <t>大洲北</t>
  </si>
  <si>
    <t>ｵｵｽﾞｷﾀ</t>
  </si>
  <si>
    <t>余土小</t>
  </si>
  <si>
    <t>ﾖﾄﾞｼｮｳ</t>
  </si>
  <si>
    <t>愛光学園教</t>
  </si>
  <si>
    <t>ｱｲｺｳｶﾞｸｴﾝｷｮｳｲﾝ</t>
  </si>
  <si>
    <t>武庫川女子大</t>
  </si>
  <si>
    <t>ﾑｺｶﾞﾜｼﾞｮｼﾀﾞｲ</t>
  </si>
  <si>
    <t>野村</t>
  </si>
  <si>
    <t>ﾉﾑﾗ</t>
  </si>
  <si>
    <t>肱東</t>
  </si>
  <si>
    <t>ｺｳﾄｳ</t>
  </si>
  <si>
    <t>伊台小</t>
  </si>
  <si>
    <t>ｲﾀﾞｲｼｮｳ</t>
  </si>
  <si>
    <t>Re･sｔation</t>
  </si>
  <si>
    <t>ﾘ･ｽﾃｰｼｮﾝ</t>
  </si>
  <si>
    <t>天理大</t>
  </si>
  <si>
    <t>ﾃﾝﾘﾀﾞｲ</t>
  </si>
  <si>
    <t>宇和島東</t>
  </si>
  <si>
    <t>ｳﾜｼﾞﾏﾋｶﾞｼ</t>
  </si>
  <si>
    <t>平野</t>
  </si>
  <si>
    <t>ﾋﾗﾉ</t>
  </si>
  <si>
    <t>東雲小</t>
  </si>
  <si>
    <t>ｼﾉﾉﾒｼｮｳ</t>
  </si>
  <si>
    <t>川之江T&amp;F</t>
  </si>
  <si>
    <t>ｶﾜﾉｴT&amp;F</t>
  </si>
  <si>
    <t>岡山商大</t>
  </si>
  <si>
    <t>ｵｶﾔﾏｼｮｳｶﾀﾞｲｶﾞｸ</t>
  </si>
  <si>
    <t>宇南中等</t>
  </si>
  <si>
    <t>ｳﾅﾝﾁｭｳﾄｳ</t>
  </si>
  <si>
    <t>川之江南</t>
  </si>
  <si>
    <t>ｶﾜﾉｴﾐﾅﾐ</t>
  </si>
  <si>
    <t>松前小</t>
  </si>
  <si>
    <t>ﾏｻｷｼｮｳ</t>
  </si>
  <si>
    <t>ＮＭＴ④</t>
  </si>
  <si>
    <t>ｴﾇｴﾑﾃｨ④</t>
  </si>
  <si>
    <t>川崎医療福祉大</t>
  </si>
  <si>
    <t>ｶﾜｻｷｲﾘｮｳﾌｸｼﾀﾞｲ</t>
  </si>
  <si>
    <t>宇和島水</t>
  </si>
  <si>
    <t>ｳﾜｼﾞﾏｽｲｻﾝ</t>
  </si>
  <si>
    <t>川之江北</t>
  </si>
  <si>
    <t>ｶﾜﾉｴｷﾀ</t>
  </si>
  <si>
    <t>松山クラブ</t>
  </si>
  <si>
    <t>ﾏﾂﾔﾏｸﾗﾌﾞ</t>
  </si>
  <si>
    <t>宇和島ｸﾗﾌﾞ</t>
  </si>
  <si>
    <t>ｳﾜｼﾞﾏｸﾗﾌﾞ</t>
  </si>
  <si>
    <t>美作大</t>
  </si>
  <si>
    <t>ﾐﾏｻｶﾀﾞｲ</t>
  </si>
  <si>
    <t>吉田</t>
  </si>
  <si>
    <t>ﾖｼﾀﾞ</t>
  </si>
  <si>
    <t>港南</t>
  </si>
  <si>
    <t>ｺｳﾅﾝ</t>
  </si>
  <si>
    <t>愛大附属小</t>
  </si>
  <si>
    <t>ｱｲﾀﾞｲﾌｿﾞｸｼｮｳ</t>
  </si>
  <si>
    <t>津島体協</t>
  </si>
  <si>
    <t>ﾂｼﾏﾀｲｷｮｳ</t>
  </si>
  <si>
    <t>広島経済大</t>
  </si>
  <si>
    <t>ﾋﾛｼﾏｹｲｻﾞｲﾀﾞｲ</t>
  </si>
  <si>
    <t>北宇和三間</t>
  </si>
  <si>
    <t>ｷﾀｳﾜﾐﾏﾌﾞﾝｺｳ</t>
  </si>
  <si>
    <t>北条北</t>
  </si>
  <si>
    <t>ﾎｳｼﾞｮｳｷﾀ</t>
  </si>
  <si>
    <t>粟井小</t>
  </si>
  <si>
    <t>ｱﾜｲｼｮｳ</t>
  </si>
  <si>
    <t>松山聾教</t>
  </si>
  <si>
    <t>ﾏﾂﾔﾏﾛｳｶﾞｯｺｳｷｮｳｲﾝ</t>
  </si>
  <si>
    <t>広島工業大</t>
  </si>
  <si>
    <t>ﾋﾛｼﾏｺｳｷﾞｮｳﾀﾞｲ</t>
  </si>
  <si>
    <t>北宇和</t>
  </si>
  <si>
    <t>ｷﾀｳﾜ</t>
  </si>
  <si>
    <t>北条南</t>
  </si>
  <si>
    <t>ﾎｳｼﾞｮｳﾐﾅﾐ</t>
  </si>
  <si>
    <t>LODESTAR AC</t>
  </si>
  <si>
    <t>ＩＦＤ</t>
  </si>
  <si>
    <t>ｱｲｴﾌﾃﾞｨｰ</t>
  </si>
  <si>
    <t>四国学院大</t>
  </si>
  <si>
    <t>ｼｺｸｶﾞｸｲﾝﾀﾞｲ</t>
  </si>
  <si>
    <t>宇東津島</t>
  </si>
  <si>
    <t>ｳﾜｼﾞﾏﾋｶﾞｼﾂｼﾏﾌﾞﾝｺｳ</t>
  </si>
  <si>
    <t>東予東</t>
  </si>
  <si>
    <t>ﾄｳﾖﾋｶﾞｼ</t>
  </si>
  <si>
    <t>Ｂ＆Ｍキッズ</t>
  </si>
  <si>
    <t>B&amp;Mｷｯｽﾞ</t>
  </si>
  <si>
    <t>今治市消防</t>
  </si>
  <si>
    <t>ｲﾏﾊﾞﾘｼｼｮｳﾎﾞｳﾎﾝﾌﾞ</t>
  </si>
  <si>
    <t>松山大</t>
  </si>
  <si>
    <t>ﾏﾂﾔﾏﾀﾞｲ</t>
  </si>
  <si>
    <t>南宇和</t>
  </si>
  <si>
    <t>ﾐﾅﾐｳﾜ</t>
  </si>
  <si>
    <t>東予西</t>
  </si>
  <si>
    <t>ﾄｳﾖﾆｼ</t>
  </si>
  <si>
    <t>TEAM 755</t>
  </si>
  <si>
    <t>RATTLE</t>
  </si>
  <si>
    <t>ﾗｯﾄﾙ</t>
  </si>
  <si>
    <t>福岡大</t>
  </si>
  <si>
    <t>ﾌｸｵｶﾀﾞｲ</t>
  </si>
  <si>
    <t>新居浜商</t>
  </si>
  <si>
    <t>ﾆｲﾊﾏｼｮｳｷﾞｮｳ</t>
  </si>
  <si>
    <t>河北</t>
  </si>
  <si>
    <t>ｶﾎｸ</t>
  </si>
  <si>
    <t>伯方T＆F</t>
  </si>
  <si>
    <t>ﾊｶﾀT&amp;F</t>
  </si>
  <si>
    <t>ﾆｭｰﾓｰﾄﾞAC</t>
  </si>
  <si>
    <t>国際武道大</t>
  </si>
  <si>
    <t>ｺｸｻｲﾌﾞﾄﾞｳﾀﾞｲ</t>
  </si>
  <si>
    <t>今東中等</t>
  </si>
  <si>
    <t>ｲﾏﾋｶﾞｼﾁｭｳﾄｳ</t>
  </si>
  <si>
    <t>中島</t>
  </si>
  <si>
    <t>ﾅｶｼﾞﾏ</t>
  </si>
  <si>
    <t>ＬＩＲＵＮ ＡＣ</t>
  </si>
  <si>
    <t>LIRUN AC</t>
  </si>
  <si>
    <t>今治競走ｸﾗﾌﾞ</t>
  </si>
  <si>
    <t>ｲﾏﾊﾞﾘｷｮｳｿｳｸﾗﾌﾞ</t>
  </si>
  <si>
    <t>聖カタリナ大</t>
  </si>
  <si>
    <t>ｾｲｶﾀﾘﾅﾀﾞｲ</t>
  </si>
  <si>
    <t>伊予</t>
  </si>
  <si>
    <t>ｲﾖ</t>
  </si>
  <si>
    <t>重信</t>
  </si>
  <si>
    <t>ｼｹﾞﾉﾌﾞ</t>
  </si>
  <si>
    <t>四国中央ＡＣ</t>
  </si>
  <si>
    <t>ｼｺｸﾁｭｳｵｳAC</t>
  </si>
  <si>
    <t>あかほり鍼灸</t>
  </si>
  <si>
    <t>ｱｶﾎﾘﾊﾘｷｭｳ</t>
  </si>
  <si>
    <t>高知大</t>
  </si>
  <si>
    <t>ｺｳﾁﾀﾞｲ</t>
  </si>
  <si>
    <t>松山中央</t>
  </si>
  <si>
    <t>ﾏﾂﾔﾏﾁｭｳｵｳ</t>
  </si>
  <si>
    <t>大西</t>
  </si>
  <si>
    <t>ｵｵﾆｼ</t>
  </si>
  <si>
    <t>愛アスリートクラブ</t>
  </si>
  <si>
    <t>ｱｲｱｽﾘｰﾄｸﾗﾌﾞ</t>
  </si>
  <si>
    <t>東女体大</t>
  </si>
  <si>
    <t>ﾄｳｼﾞｮﾀｲﾀﾞｲ</t>
  </si>
  <si>
    <t>松南砥部</t>
  </si>
  <si>
    <t>ﾏﾂﾔﾏﾐﾅﾐﾄﾍﾞﾌﾞﾝｺｳ</t>
  </si>
  <si>
    <t>吉海</t>
  </si>
  <si>
    <t>ﾖｼｳﾐ</t>
  </si>
  <si>
    <t>余土クラブ</t>
  </si>
  <si>
    <t>ﾖﾄﾞｸﾗﾌﾞ</t>
  </si>
  <si>
    <t>愛媛ＳＳ</t>
  </si>
  <si>
    <t>ｴﾋﾒSS</t>
  </si>
  <si>
    <t>今治明徳短大</t>
  </si>
  <si>
    <t>ｲﾏﾊﾞﾘﾒｲﾄｸﾀﾝﾀﾞｲ</t>
  </si>
  <si>
    <t>松北中島</t>
  </si>
  <si>
    <t>ﾏﾂﾔﾏｷﾀﾅｶｼﾞﾏﾌﾞﾝｺｳ</t>
  </si>
  <si>
    <t>宮窪</t>
  </si>
  <si>
    <t>ﾐﾔｸﾎﾞ</t>
  </si>
  <si>
    <t>ＲＬクラブ</t>
  </si>
  <si>
    <t>RLｸﾗﾌﾞ</t>
  </si>
  <si>
    <t>聖ｶﾀﾘﾅ大ＡＣ</t>
  </si>
  <si>
    <t>ｾｲｶﾀﾘﾅﾀﾞｲAC</t>
  </si>
  <si>
    <t>愛媛女短大</t>
  </si>
  <si>
    <t>ｴﾋﾒｼﾞｮｼﾀﾝﾀﾞｲ</t>
  </si>
  <si>
    <t>(新)八幡浜</t>
    <rPh sb="1" eb="2">
      <t>シン</t>
    </rPh>
    <rPh sb="3" eb="6">
      <t>ヤワタハマ</t>
    </rPh>
    <phoneticPr fontId="11"/>
  </si>
  <si>
    <t>ｼﾝﾔﾜﾀﾊﾏ</t>
    <phoneticPr fontId="11"/>
  </si>
  <si>
    <t>西伯方</t>
  </si>
  <si>
    <t>ﾆｼﾊｶﾀ</t>
  </si>
  <si>
    <t>イエローバード</t>
  </si>
  <si>
    <t>ｲｴﾛｰﾊﾞｰﾄﾞ</t>
  </si>
  <si>
    <t>愛媛マスターズ</t>
  </si>
  <si>
    <t>ｴﾋﾒﾏｽﾀｰｽﾞ</t>
  </si>
  <si>
    <t>広島商船高専</t>
  </si>
  <si>
    <t>ﾋﾛｼﾏｼｮｳｾﾝｺｳｾﾝ</t>
  </si>
  <si>
    <t>松山盲</t>
  </si>
  <si>
    <t>ﾏﾂﾔﾏﾓｳ</t>
  </si>
  <si>
    <t>伯方</t>
  </si>
  <si>
    <t>ﾊｶﾀ</t>
  </si>
  <si>
    <t>愛媛ＲＡ</t>
  </si>
  <si>
    <t>ｴﾋﾒRA</t>
  </si>
  <si>
    <t>ジーケーライン</t>
  </si>
  <si>
    <t>ｼﾞｰｹｰﾗｲﾝ</t>
  </si>
  <si>
    <t>弓削商船高専</t>
  </si>
  <si>
    <t>松山聾</t>
  </si>
  <si>
    <t>ﾏﾂﾔﾏﾛｳ</t>
  </si>
  <si>
    <t>チーターズ</t>
  </si>
  <si>
    <t>ﾁｰﾀｰｽﾞ</t>
  </si>
  <si>
    <t>堀之内AC</t>
  </si>
  <si>
    <t>ﾎﾘﾉｳﾁAC</t>
  </si>
  <si>
    <t>農業大学校</t>
  </si>
  <si>
    <t>ﾉｳｷﾞｮｳﾀﾞｲｶﾞｯｺｳ</t>
  </si>
  <si>
    <t>宇和聾</t>
  </si>
  <si>
    <t>ｳﾜﾛｳ</t>
  </si>
  <si>
    <t>Glanz AC</t>
  </si>
  <si>
    <t>三瓶高OB</t>
  </si>
  <si>
    <t>ﾐｶﾒｺｳｵｰﾋﾞｰ</t>
  </si>
  <si>
    <t>愛媛大医学部</t>
  </si>
  <si>
    <t>ｴﾋﾒﾀﾞｲｲｶﾞｸﾌﾞ</t>
  </si>
  <si>
    <t>しげのぶ特支</t>
  </si>
  <si>
    <t>ｼｹﾞﾉﾌﾞﾄｸﾊﾞﾂｼｴﾝ</t>
  </si>
  <si>
    <t>上浦</t>
  </si>
  <si>
    <t>ｶﾐｳﾗ</t>
  </si>
  <si>
    <t>堀江小</t>
  </si>
  <si>
    <t>ﾎﾘｴｼｮｳ</t>
  </si>
  <si>
    <t>新田AC</t>
  </si>
  <si>
    <t>ﾆｯﾀｴｰｼｰ</t>
  </si>
  <si>
    <t>信州大</t>
  </si>
  <si>
    <t>ｼﾝｼｭｳﾀﾞｲ</t>
  </si>
  <si>
    <t>今治特支</t>
  </si>
  <si>
    <t>ｲﾏﾊﾞﾘﾄｸﾍﾞﾂｼｴﾝ</t>
  </si>
  <si>
    <t>岩城</t>
  </si>
  <si>
    <t>ｲﾜｷﾞ</t>
  </si>
  <si>
    <t>g-kids</t>
  </si>
  <si>
    <t>伊予高OB</t>
  </si>
  <si>
    <t>ｲﾖｺｳｵｰﾋﾞｰ</t>
  </si>
  <si>
    <t>吉備国際大</t>
  </si>
  <si>
    <t>ｷﾋﾞｺｸｻｲﾀﾞｲ</t>
  </si>
  <si>
    <t>みなら特支</t>
  </si>
  <si>
    <t>ﾐﾅﾗﾄｸﾍﾞﾂｼｴﾝ</t>
  </si>
  <si>
    <t>あいリンクSC</t>
  </si>
  <si>
    <t>ｱｲﾘﾝｸｽﾎﾟｰﾂｸﾗﾌﾞ</t>
  </si>
  <si>
    <t>宇和体協</t>
  </si>
  <si>
    <t>ｳﾜﾀｲｷｮｳ</t>
  </si>
  <si>
    <t>倉敷芸科大</t>
  </si>
  <si>
    <t>ｸﾗｼｷｹﾞｲｶﾀﾞｲ</t>
  </si>
  <si>
    <t>宇和特支</t>
  </si>
  <si>
    <t>ｳﾜﾄｸﾍﾞﾂｼｴﾝ</t>
  </si>
  <si>
    <t>姫山小</t>
  </si>
  <si>
    <t>ﾋﾒﾔﾏｼｮｳ</t>
  </si>
  <si>
    <t>第三養護教</t>
  </si>
  <si>
    <t>ﾀﾞｲｻﾝﾖｳｺﾞｷｮｳ</t>
  </si>
  <si>
    <t>周南公立大</t>
  </si>
  <si>
    <t>ｼｭｳﾅﾝｺｳﾘﾂﾀﾞｲ</t>
  </si>
  <si>
    <t>愛大附特支</t>
  </si>
  <si>
    <t>ｱｲﾀﾞｲﾌｿﾞｸﾄｸﾍﾞﾂｼｴﾝ</t>
  </si>
  <si>
    <t>別子</t>
  </si>
  <si>
    <t>ﾍﾞｯｼ</t>
  </si>
  <si>
    <t>カルスポキッズ</t>
  </si>
  <si>
    <t>ｶﾙｽﾎﾟｷｯｽﾞ</t>
  </si>
  <si>
    <t>宇和養護教</t>
  </si>
  <si>
    <t>ｳﾜﾖｳｺﾞｷｮｳ</t>
  </si>
  <si>
    <t>神戸大</t>
  </si>
  <si>
    <t>ｺｳﾍﾞﾀﾞｲ</t>
  </si>
  <si>
    <t>みなら特支城北分校</t>
  </si>
  <si>
    <t>ﾐﾅﾗﾄｸﾍﾞﾂｼｴﾝｼﾞｮｳﾎｸﾌﾞﾝｺｳ</t>
  </si>
  <si>
    <t>久万</t>
  </si>
  <si>
    <t>ｸﾏ</t>
  </si>
  <si>
    <t>BLUE</t>
  </si>
  <si>
    <t>三島陸協</t>
  </si>
  <si>
    <t>ﾐｼﾏﾘｯｷｮｳ</t>
  </si>
  <si>
    <t>環太平洋大</t>
  </si>
  <si>
    <t>ｶﾝﾀｲﾍｲﾖｳﾀﾞｲ</t>
  </si>
  <si>
    <t>今治精華</t>
  </si>
  <si>
    <t>ｲﾏﾊﾞﾘｾｲｶ</t>
  </si>
  <si>
    <t>砥部</t>
  </si>
  <si>
    <t>ﾄﾍﾞ</t>
  </si>
  <si>
    <t>ＳＳＣ</t>
  </si>
  <si>
    <t>SSC</t>
  </si>
  <si>
    <t>長浜高教</t>
  </si>
  <si>
    <t>ﾅｶﾞﾊﾏｺｳｷｮｳ</t>
  </si>
  <si>
    <t>秋田大</t>
  </si>
  <si>
    <t>ｱｷﾀﾀﾞｲ</t>
  </si>
  <si>
    <t>FC今治明徳</t>
  </si>
  <si>
    <t>FCｲﾏﾊﾞﾘﾒｲﾄｸ</t>
  </si>
  <si>
    <t>ＫＩＵＭＡＴ</t>
  </si>
  <si>
    <t>KIUMAT</t>
  </si>
  <si>
    <t>今治ｸﾗﾌﾞ</t>
  </si>
  <si>
    <t>尾道大</t>
  </si>
  <si>
    <t>ｵﾉﾐﾁﾀﾞｲ</t>
  </si>
  <si>
    <t>新田</t>
  </si>
  <si>
    <t>ﾆｯﾀ</t>
  </si>
  <si>
    <t>三瓶</t>
  </si>
  <si>
    <t>ﾐｶﾒ</t>
  </si>
  <si>
    <t>Ａ</t>
  </si>
  <si>
    <t>A</t>
  </si>
  <si>
    <t>青石中教</t>
  </si>
  <si>
    <t>ｱｵｲｼﾁｭｳｷｮｳ</t>
  </si>
  <si>
    <t>関西学院大</t>
  </si>
  <si>
    <t>ｶﾝｻｲｶﾞｸｲﾝﾀﾞｲ</t>
  </si>
  <si>
    <t>松山城南</t>
  </si>
  <si>
    <t>ﾏﾂﾔﾏｼﾞｮｳﾅﾝ</t>
  </si>
  <si>
    <t>ＫＳＳ</t>
  </si>
  <si>
    <t>KSS</t>
  </si>
  <si>
    <t>九州情報大</t>
  </si>
  <si>
    <t>ｷｭｳｼｭｳｼﾞｮｳﾎｳﾀﾞｲ</t>
  </si>
  <si>
    <t>OMAC</t>
  </si>
  <si>
    <t>ｲｼﾀﾞｽﾎﾟｰﾂｸﾗﾌﾞ</t>
  </si>
  <si>
    <t>松山聖陵</t>
  </si>
  <si>
    <t>ﾏﾂﾔﾏｾｲﾘｮｳ</t>
  </si>
  <si>
    <t>とべ陸上クラブ</t>
  </si>
  <si>
    <t>ﾄﾍﾞﾘｸｼﾞｮｳｸﾗﾌﾞ</t>
  </si>
  <si>
    <t>NTT西日本</t>
  </si>
  <si>
    <t>NTTﾆｼﾆﾎﾝ</t>
  </si>
  <si>
    <t>東京大</t>
  </si>
  <si>
    <t>ﾄｳｷｮｳﾀﾞｲ</t>
  </si>
  <si>
    <t>松山東雲</t>
  </si>
  <si>
    <t>ﾏﾂﾔﾏｼﾉﾉﾒ</t>
  </si>
  <si>
    <t>三間</t>
  </si>
  <si>
    <t>ﾐﾏ</t>
  </si>
  <si>
    <t>にゃろめのみゃこ</t>
  </si>
  <si>
    <t>ﾆｬﾛﾒﾉﾐｬｺ</t>
  </si>
  <si>
    <t>積水ﾊｳｽ</t>
  </si>
  <si>
    <t>ｾｷｽｲﾊｳｽ</t>
  </si>
  <si>
    <t>国士舘大</t>
  </si>
  <si>
    <t>ｺｸｼｶﾝﾀﾞｲ</t>
  </si>
  <si>
    <t>聖ｶﾀﾘﾅ学園</t>
  </si>
  <si>
    <t>ｾｲｶﾀﾘﾅｶﾞｸｴﾝ</t>
  </si>
  <si>
    <t>広見</t>
  </si>
  <si>
    <t>ﾋﾛﾐ</t>
  </si>
  <si>
    <t>神郷サッカー</t>
  </si>
  <si>
    <t>ｺｳｻﾞﾄｻｯｶｰ</t>
  </si>
  <si>
    <t>久万体協</t>
  </si>
  <si>
    <t>ｸﾏﾀｲｷｮｳ</t>
  </si>
  <si>
    <t>大阪国際大</t>
  </si>
  <si>
    <t>ｵｵｻｶｺｸｻｲﾀﾞｲ</t>
  </si>
  <si>
    <t>済美</t>
  </si>
  <si>
    <t>ｻｲﾋﾞ</t>
  </si>
  <si>
    <t>津島</t>
  </si>
  <si>
    <t>ﾂｼﾏ</t>
  </si>
  <si>
    <t>西予ジュニア</t>
  </si>
  <si>
    <t>ｾｲﾖｼﾞｭﾆｱ</t>
  </si>
  <si>
    <t>東予市陸協</t>
  </si>
  <si>
    <t>ﾄｳﾖｼﾘｯｷｮｳ</t>
  </si>
  <si>
    <t>甲南大</t>
  </si>
  <si>
    <t>ｺｳﾅﾝｱﾀﾞｲ</t>
  </si>
  <si>
    <t>帝京第五</t>
  </si>
  <si>
    <t>ﾃｲｷｮｳﾀﾞｲｺﾞ</t>
  </si>
  <si>
    <t>日吉</t>
  </si>
  <si>
    <t>ﾋﾖｼ</t>
  </si>
  <si>
    <t>東温ﾗﾝﾆﾝｸﾞｸﾗﾌﾞ</t>
  </si>
  <si>
    <t>ﾄｳｵﾝﾗﾝﾆﾝｸﾞｸﾗﾌﾞ</t>
  </si>
  <si>
    <t>芙蓉調査設計</t>
  </si>
  <si>
    <t>ﾌﾖｳﾁｮｳｻｾｯｹｲ</t>
  </si>
  <si>
    <t>福島大</t>
  </si>
  <si>
    <t>ﾌｸｼﾏﾀﾞｲ</t>
  </si>
  <si>
    <t>川之江(定)</t>
  </si>
  <si>
    <t>ｶﾜﾉｴﾃｲｼﾞ</t>
  </si>
  <si>
    <t>御荘</t>
  </si>
  <si>
    <t>ﾐｼｮｳ</t>
  </si>
  <si>
    <t>REAREL AC</t>
  </si>
  <si>
    <t>愛媛県庁</t>
  </si>
  <si>
    <t>ｴﾋﾒｹﾝﾁｮｳ</t>
  </si>
  <si>
    <t>山梨学院大</t>
  </si>
  <si>
    <t>ﾔﾏﾅｼｶﾞｸｲﾝﾀﾞｲ</t>
  </si>
  <si>
    <t>新居浜西(定)</t>
  </si>
  <si>
    <t>ﾆｲﾊﾏﾆｼﾃｲｼﾞｾｲ</t>
  </si>
  <si>
    <t>城辺</t>
  </si>
  <si>
    <t>ｼﾞｮｳﾍﾝ</t>
  </si>
  <si>
    <t>ＵＭＢ</t>
  </si>
  <si>
    <t>UMB</t>
  </si>
  <si>
    <t>松山市役所</t>
  </si>
  <si>
    <t>ﾏﾂﾔﾏｼﾔｸｼｮ</t>
  </si>
  <si>
    <t>平成国際大</t>
  </si>
  <si>
    <t>ﾍｲｾｲｺｸｻｲﾀﾞｲ</t>
  </si>
  <si>
    <t>西条(定)</t>
  </si>
  <si>
    <t>ｻｲｼﾞｮｳﾃｲｼﾞ</t>
  </si>
  <si>
    <t>福浦</t>
  </si>
  <si>
    <t>ﾌｸｳﾗ</t>
  </si>
  <si>
    <t>谷</t>
  </si>
  <si>
    <t>ﾀﾆ</t>
  </si>
  <si>
    <t>西条農高教</t>
  </si>
  <si>
    <t>ｻｲｼﾞｮｳﾉｳｺｳｷｮｳ</t>
  </si>
  <si>
    <t>新潟医福大</t>
  </si>
  <si>
    <t>ﾆｲｶﾞﾀｲﾘｮｳﾌｸｼﾀﾞｲ</t>
  </si>
  <si>
    <t>松山東(通)</t>
  </si>
  <si>
    <t>ﾏﾂﾔﾏﾋｶﾞｼﾂｳｼﾝ</t>
  </si>
  <si>
    <t>保内</t>
  </si>
  <si>
    <t>ﾎﾅｲ</t>
  </si>
  <si>
    <t>潮見女子MBC</t>
  </si>
  <si>
    <t>ｼｵﾐｼﾞｮｼMBC</t>
  </si>
  <si>
    <t>ｲﾖｼﾀｲｷｮｳ</t>
  </si>
  <si>
    <t>京都教育大</t>
  </si>
  <si>
    <t>ｷｮｳﾄｷｮｳｲｸﾀﾞｲ</t>
  </si>
  <si>
    <t>松山南(定)</t>
  </si>
  <si>
    <t>ﾏﾂﾔﾏﾐﾅﾐﾃｲｼﾞ</t>
  </si>
  <si>
    <t>中萩</t>
  </si>
  <si>
    <t>ﾅｶﾊｷﾞ</t>
  </si>
  <si>
    <t>松野体協</t>
  </si>
  <si>
    <t>ﾏﾂﾉﾀｲｷｮｳ</t>
  </si>
  <si>
    <t>高崎経済大</t>
  </si>
  <si>
    <t>ﾀｶｻｷｹｲｻﾞｲﾀﾞｲ</t>
  </si>
  <si>
    <t>松山工(定)</t>
  </si>
  <si>
    <t>ﾏﾂﾔﾏｺｳｷﾞｮｳﾃｲｼﾞ</t>
  </si>
  <si>
    <t>大三島</t>
  </si>
  <si>
    <t>ｵｵﾐｼﾏ</t>
  </si>
  <si>
    <t>運動公園</t>
  </si>
  <si>
    <t>ｳﾝﾄﾞｳｺｳｴﾝ</t>
  </si>
  <si>
    <t>九州共立大</t>
  </si>
  <si>
    <t>ｷｭｳｼｭｳｷｮｳﾘﾂﾀﾞｲ</t>
  </si>
  <si>
    <t>八幡浜(定)</t>
  </si>
  <si>
    <t>ﾔﾜﾀﾊﾏﾃｲｼﾞ</t>
  </si>
  <si>
    <t>岡田</t>
  </si>
  <si>
    <t>ｵｶﾀﾞ</t>
  </si>
  <si>
    <t>同志社大</t>
  </si>
  <si>
    <t>ﾄﾞｳｼｼｬﾀﾞｲ</t>
  </si>
  <si>
    <t>FC今治里山</t>
  </si>
  <si>
    <t>FCｲﾏﾊﾞﾘｻﾄﾔﾏ</t>
  </si>
  <si>
    <t>松野</t>
  </si>
  <si>
    <t>ﾏﾂﾉ</t>
  </si>
  <si>
    <t>三島高教</t>
  </si>
  <si>
    <t>ﾐｼﾏｺｳｷｮｳ</t>
  </si>
  <si>
    <t>上武大</t>
  </si>
  <si>
    <t>ｼﾞｮｳﾌﾞﾀﾞｲ</t>
  </si>
  <si>
    <t>済美平成中等</t>
  </si>
  <si>
    <t>ｻｲﾋﾞﾍｲｾｲﾁｭｳﾄｳｺｳ</t>
  </si>
  <si>
    <t>日本放送協会</t>
  </si>
  <si>
    <t>ﾆﾎﾝﾎｳｿｳｷｮｳｶｲ</t>
  </si>
  <si>
    <t>大東文化大</t>
  </si>
  <si>
    <t>ﾀﾞｲﾄｳﾌﾞﾝｶﾀﾞｲ</t>
  </si>
  <si>
    <t>新田青雲中等</t>
  </si>
  <si>
    <t>ﾆｯﾀｾｲｳﾝﾁｭｳﾄｳｺｳ</t>
  </si>
  <si>
    <t>新居浜商高教</t>
  </si>
  <si>
    <t>ﾆｲｼｮｳｷｮｳｲﾝ</t>
  </si>
  <si>
    <t>立命館大</t>
  </si>
  <si>
    <t>ﾘﾂﾒｲｶﾝﾀﾞｲ</t>
  </si>
  <si>
    <t>未来新居浜(通)</t>
  </si>
  <si>
    <t>ﾐﾗｲﾆｲﾊﾏ</t>
  </si>
  <si>
    <t>愛短大職員</t>
  </si>
  <si>
    <t>ｱｲﾀﾝﾀﾞｲｼｮｸｲﾝ</t>
  </si>
  <si>
    <t>福山平成大</t>
  </si>
  <si>
    <t>ﾌｸﾔﾏﾍｲｾｲﾀﾞｲ</t>
  </si>
  <si>
    <t>今治精華(通)</t>
  </si>
  <si>
    <t>泉川</t>
  </si>
  <si>
    <t>ｲｽﾞﾐｶﾜ</t>
  </si>
  <si>
    <t>愛媛AAC</t>
  </si>
  <si>
    <t>ｴﾋﾒｴｰｴｰｼｰ</t>
  </si>
  <si>
    <t>筑波技術大</t>
  </si>
  <si>
    <t>ﾂｸﾊﾞｷﾞｼﾞｭﾂﾀﾞｲ</t>
  </si>
  <si>
    <t>二名津</t>
  </si>
  <si>
    <t>ﾌﾀﾅﾂﾞ</t>
  </si>
  <si>
    <t>松山AC</t>
  </si>
  <si>
    <t>ﾏﾂﾔﾏｴｰｼｰ</t>
  </si>
  <si>
    <t>東洋大</t>
  </si>
  <si>
    <t>ﾄｳﾖｳﾀﾞｲ</t>
  </si>
  <si>
    <t>中浦</t>
  </si>
  <si>
    <t>ﾅｶｳﾗ</t>
  </si>
  <si>
    <t>YONDENｸﾗﾌﾞ</t>
  </si>
  <si>
    <t>ﾖﾝﾃﾞﾝｸﾗﾌﾞ</t>
  </si>
  <si>
    <t>東海大</t>
  </si>
  <si>
    <t>ﾄｳｶｲﾀﾞｲ</t>
  </si>
  <si>
    <t>松山ﾗﾝﾅｰｽﾞ</t>
  </si>
  <si>
    <t>ﾏﾂﾔﾏﾗﾝﾅｰｽﾞ</t>
  </si>
  <si>
    <t>亜細亜大</t>
  </si>
  <si>
    <t>ｱｼﾞｱﾀﾞｲ</t>
  </si>
  <si>
    <t>小松中教</t>
  </si>
  <si>
    <t>ｺﾏﾂﾁｭｳｷｮｳ</t>
  </si>
  <si>
    <t>徳島大</t>
  </si>
  <si>
    <t>ﾄｸｼﾏﾀﾞｲ</t>
  </si>
  <si>
    <t>川内</t>
  </si>
  <si>
    <t>ｶﾜｳﾁ</t>
  </si>
  <si>
    <t>愛南体協</t>
  </si>
  <si>
    <t>ｱｲﾅﾝﾀｲｷｮｳ</t>
  </si>
  <si>
    <t>近畿大</t>
  </si>
  <si>
    <t>ｷﾝｷﾀﾞｲ</t>
  </si>
  <si>
    <t>湯山</t>
  </si>
  <si>
    <t>ﾕﾔﾏ</t>
  </si>
  <si>
    <t>東予陸上ｸﾗﾌﾞ</t>
  </si>
  <si>
    <t>ﾄｳﾖﾘｸｼﾞｮｳｸﾗﾌﾞ</t>
  </si>
  <si>
    <t>福山大</t>
  </si>
  <si>
    <t>ﾌｸﾔﾏﾀﾞｲ</t>
  </si>
  <si>
    <t>北郷</t>
  </si>
  <si>
    <t>ｷﾀｺﾞｳ</t>
  </si>
  <si>
    <t>四国中央市陸協</t>
  </si>
  <si>
    <t>ｼｺｸﾁｭｳｵｳｼﾘｯｷｮｳ</t>
  </si>
  <si>
    <t>広島修道大</t>
  </si>
  <si>
    <t>ﾋﾛｼﾏｼｭｳﾄﾞｳﾀﾞｲ</t>
  </si>
  <si>
    <t>花</t>
  </si>
  <si>
    <t>ﾊﾅ</t>
  </si>
  <si>
    <t>今治明徳高教</t>
  </si>
  <si>
    <t>ｲﾏﾊﾞﾘﾒｲﾄｸｺｳｷｮｳｲﾝ</t>
  </si>
  <si>
    <t>香川大</t>
  </si>
  <si>
    <t>ｶｶﾞﾜﾀﾞｲ</t>
  </si>
  <si>
    <t>西条東</t>
  </si>
  <si>
    <t>ｻｲｼﾞｮｳﾋｶﾞｼ</t>
  </si>
  <si>
    <t>新居浜東高教</t>
  </si>
  <si>
    <t>ﾆｲﾊﾏﾋｶﾞｼｺｳｷｮｳｲﾝ</t>
  </si>
  <si>
    <t>北九州市立大</t>
  </si>
  <si>
    <t>ｷﾀｷｭｳｼｭｳｲﾁﾘﾂﾀﾞｲ</t>
  </si>
  <si>
    <t>丹原西</t>
  </si>
  <si>
    <t>ﾀﾝﾊﾞﾗﾆｼ</t>
  </si>
  <si>
    <t>土居高教</t>
  </si>
  <si>
    <t>ﾄﾞｲｺｳｷｮｳｲﾝ</t>
  </si>
  <si>
    <t>麗澤大</t>
  </si>
  <si>
    <t>ﾚｲﾀｸﾀﾞｲ</t>
  </si>
  <si>
    <t>丹原東</t>
  </si>
  <si>
    <t>ﾀﾝﾊﾞﾗﾋｶﾞｼ</t>
  </si>
  <si>
    <t>宇和島水産高教</t>
  </si>
  <si>
    <t>ｳﾜｼﾞﾏｽｲｻﾝｺｳｷｮｳｲﾝ</t>
  </si>
  <si>
    <t>大阪成蹊大</t>
  </si>
  <si>
    <t>ｵｵｻｶｾｲｹｲﾀﾞｲ</t>
  </si>
  <si>
    <t>高浜</t>
  </si>
  <si>
    <t>ﾀｶﾊﾏ</t>
  </si>
  <si>
    <t>Ryuow</t>
  </si>
  <si>
    <t>ﾘｭｳｵｳ</t>
  </si>
  <si>
    <t>びわこ成蹊ｽﾎﾟｰﾂ大</t>
  </si>
  <si>
    <t>ﾋﾞﾜｺｾｲｹｲｽﾎﾟｰﾂﾀﾞｲ</t>
  </si>
  <si>
    <t>西条西</t>
  </si>
  <si>
    <t>ｻｲｼﾞｮｳﾆｼ</t>
  </si>
  <si>
    <t>宇和島東高教</t>
  </si>
  <si>
    <t>ｳﾜｼﾞﾏﾋｶﾞｼｺｳｷｮｳｲﾝ</t>
  </si>
  <si>
    <t>京都産業大</t>
  </si>
  <si>
    <t>ｷｮｳﾄｻﾝｷﾞｮｳﾀﾞｲ</t>
  </si>
  <si>
    <t>今治明徳</t>
  </si>
  <si>
    <t>ｲﾏﾊﾞﾘﾒｲﾄｸ</t>
  </si>
  <si>
    <t>北伊予小教</t>
  </si>
  <si>
    <t>ｷﾀｲﾖｼｮｳｷｮｳｲﾝ</t>
  </si>
  <si>
    <t>関西外語大</t>
  </si>
  <si>
    <t>ｶﾝｻｲｶﾞｲｺﾞﾀﾞｲ</t>
  </si>
  <si>
    <t>三島東</t>
  </si>
  <si>
    <t>ﾐｼﾏﾋｶﾞｼ</t>
  </si>
  <si>
    <t>伊予農高教</t>
  </si>
  <si>
    <t>ｲﾖﾉｳｺｳｷｮｳｲﾝ</t>
  </si>
  <si>
    <t>順天堂大</t>
  </si>
  <si>
    <t>ｼﾞｭﾝﾃﾝﾄﾞｳﾀﾞｲ</t>
  </si>
  <si>
    <t>三島西</t>
  </si>
  <si>
    <t>ﾐｼﾏﾆｼ</t>
  </si>
  <si>
    <t>VIVID陸上クラブ</t>
  </si>
  <si>
    <t>VIVIDﾘｸｼﾞｮｳｸﾗﾌﾞ</t>
  </si>
  <si>
    <t>松山東雲女大</t>
  </si>
  <si>
    <t>ﾏﾂﾔﾏｼﾉﾉﾒﾀﾞｲ</t>
  </si>
  <si>
    <t>三島南</t>
  </si>
  <si>
    <t>ﾐｼﾏﾐﾅﾐ</t>
  </si>
  <si>
    <t>NINOS</t>
  </si>
  <si>
    <t>名古屋商大</t>
  </si>
  <si>
    <t>ﾅｺﾞﾔｼｮｳﾀﾞｲ</t>
  </si>
  <si>
    <t>篠山</t>
  </si>
  <si>
    <t>ｼﾉﾔﾏ</t>
  </si>
  <si>
    <t>大阪大</t>
  </si>
  <si>
    <t>ｵｵｻｶﾀﾞｲ</t>
  </si>
  <si>
    <t>瀬戸</t>
  </si>
  <si>
    <t>ｾﾄ</t>
  </si>
  <si>
    <t>南海放送</t>
  </si>
  <si>
    <t>ﾅﾝｶｲﾎｳｿｳ</t>
  </si>
  <si>
    <t>岐阜経済大</t>
  </si>
  <si>
    <t>ｷﾞﾌｹｲｻﾞｲﾀﾞｲ</t>
  </si>
  <si>
    <t>朝倉</t>
  </si>
  <si>
    <t>ｱｻｸﾗ</t>
  </si>
  <si>
    <t>四国大</t>
  </si>
  <si>
    <t>ｼｺｸﾀﾞｲ</t>
  </si>
  <si>
    <t>船木</t>
  </si>
  <si>
    <t>ﾌﾅｷ</t>
  </si>
  <si>
    <t>Ｂ＆Ｍ</t>
  </si>
  <si>
    <t>B&amp;M</t>
  </si>
  <si>
    <t>京大医学部AC</t>
  </si>
  <si>
    <t>ｷｮｳﾀﾞｲｲｶﾞｸﾌﾞｴｰｼｰ</t>
  </si>
  <si>
    <t>明浜</t>
  </si>
  <si>
    <t>ｱｹﾊﾏ</t>
  </si>
  <si>
    <t>レディ薬局</t>
  </si>
  <si>
    <t>ﾚﾃﾞｨﾔｯｷｮｸ</t>
  </si>
  <si>
    <t>高知学園短大</t>
  </si>
  <si>
    <t>ｺｳﾁｶﾞｸｴﾝﾀﾝﾀﾞｲ</t>
  </si>
  <si>
    <t>ﾆｯﾀｾｲｳｳﾝﾁｭｳﾄｳﾁｭｳ</t>
  </si>
  <si>
    <t>皇學館大</t>
  </si>
  <si>
    <t>ｺｳｶﾞｯｶﾝﾀﾞｲ</t>
  </si>
  <si>
    <t>ｻｲﾋﾞﾍｲｾｲﾁｭｳﾄｳﾁｭｳ</t>
  </si>
  <si>
    <t>LIRUNｱｽﾘｰﾄｸﾗﾌﾞ</t>
  </si>
  <si>
    <t>広島国際大</t>
  </si>
  <si>
    <t>ﾋﾛｼﾏｺｸｻｲﾀﾞｲ</t>
  </si>
  <si>
    <t>三浦工業</t>
  </si>
  <si>
    <t>ﾐｳﾗｺｳｷﾞｮｳ</t>
  </si>
  <si>
    <t>関西福祉大</t>
  </si>
  <si>
    <t>ｶﾝｻｲﾌｸｼﾀﾞｲ</t>
  </si>
  <si>
    <t>菊間</t>
  </si>
  <si>
    <t>ｷｸﾏ</t>
  </si>
  <si>
    <t>三好</t>
  </si>
  <si>
    <t>ﾐﾖｼ</t>
  </si>
  <si>
    <t>ＮＡ</t>
  </si>
  <si>
    <t>NA</t>
  </si>
  <si>
    <t>美川</t>
  </si>
  <si>
    <t>ﾐｶﾜ</t>
  </si>
  <si>
    <t>株式会社INA</t>
  </si>
  <si>
    <t>ｶﾌﾞｼｷｶﾞｲｼｬINA</t>
  </si>
  <si>
    <t>北伊予</t>
  </si>
  <si>
    <t>ｷﾀｲﾖ</t>
  </si>
  <si>
    <t>松山レディＲＣ</t>
  </si>
  <si>
    <t>ﾏﾂﾔﾏﾚﾃﾞｨRC</t>
  </si>
  <si>
    <t>愛宕</t>
  </si>
  <si>
    <t>ｱﾀｺﾞ</t>
  </si>
  <si>
    <t>Fujiyama Athlete</t>
  </si>
  <si>
    <t>城川</t>
  </si>
  <si>
    <t>ｼﾛｶﾜ</t>
  </si>
  <si>
    <t>八代</t>
  </si>
  <si>
    <t>ﾔｼﾛ</t>
  </si>
  <si>
    <t>ｴﾋﾒﾗﾝﾆﾝｸﾞｱｶﾃﾞﾐｰ</t>
  </si>
  <si>
    <t>ＣＨＲＣ</t>
  </si>
  <si>
    <t>CHRC</t>
  </si>
  <si>
    <t>宇和特別支援</t>
  </si>
  <si>
    <t>筋合成促進AC</t>
  </si>
  <si>
    <t>新谷</t>
  </si>
  <si>
    <t>ﾆｲﾔ</t>
  </si>
  <si>
    <t>松前</t>
  </si>
  <si>
    <t>ﾏｻｷ</t>
  </si>
  <si>
    <t>一本松</t>
  </si>
  <si>
    <t>ｲｯﾎﾟﾝﾏﾂ</t>
  </si>
  <si>
    <t>大生院</t>
  </si>
  <si>
    <t>ｵｵｼﾞｮｳｲﾝ</t>
  </si>
  <si>
    <t>八幡浜ｱｽﾘｰﾄｸﾗﾌﾞ</t>
  </si>
  <si>
    <t>B＆M</t>
  </si>
  <si>
    <t>愛媛ハイテクAC</t>
  </si>
  <si>
    <t>ｴﾋﾒﾊｲﾃｸAC</t>
  </si>
  <si>
    <t>フジヤマアスリートクラブ</t>
  </si>
  <si>
    <t>ﾌｼﾞﾔﾏｱｽﾘｰﾄｸﾗﾌﾞ</t>
  </si>
  <si>
    <t>男　子</t>
    <rPh sb="0" eb="1">
      <t>オトコ</t>
    </rPh>
    <rPh sb="2" eb="3">
      <t>コ</t>
    </rPh>
    <phoneticPr fontId="1"/>
  </si>
  <si>
    <t>女　子</t>
    <rPh sb="0" eb="1">
      <t>オンナ</t>
    </rPh>
    <rPh sb="2" eb="3">
      <t>コ</t>
    </rPh>
    <phoneticPr fontId="1"/>
  </si>
  <si>
    <t>②</t>
    <phoneticPr fontId="1"/>
  </si>
  <si>
    <t>③</t>
    <phoneticPr fontId="1"/>
  </si>
  <si>
    <t>チーム</t>
    <phoneticPr fontId="1"/>
  </si>
  <si>
    <t>リレーメンバーシート</t>
    <phoneticPr fontId="9"/>
  </si>
  <si>
    <t>No</t>
    <phoneticPr fontId="9"/>
  </si>
  <si>
    <t>校名略称</t>
    <rPh sb="0" eb="2">
      <t>コウメイ</t>
    </rPh>
    <rPh sb="2" eb="4">
      <t>リャクショウ</t>
    </rPh>
    <phoneticPr fontId="9"/>
  </si>
  <si>
    <t>ﾌﾘｶﾞﾅ</t>
    <phoneticPr fontId="11"/>
  </si>
  <si>
    <t>所属コード</t>
    <rPh sb="0" eb="2">
      <t>ショゾク</t>
    </rPh>
    <phoneticPr fontId="9"/>
  </si>
  <si>
    <t>申込記録</t>
    <rPh sb="0" eb="2">
      <t>モウシコミ</t>
    </rPh>
    <rPh sb="2" eb="4">
      <t>キロク</t>
    </rPh>
    <phoneticPr fontId="9"/>
  </si>
  <si>
    <t>1人目</t>
    <rPh sb="1" eb="2">
      <t>リ</t>
    </rPh>
    <rPh sb="2" eb="3">
      <t>メ</t>
    </rPh>
    <phoneticPr fontId="9"/>
  </si>
  <si>
    <t>2人目</t>
    <rPh sb="1" eb="2">
      <t>リ</t>
    </rPh>
    <rPh sb="2" eb="3">
      <t>メ</t>
    </rPh>
    <phoneticPr fontId="9"/>
  </si>
  <si>
    <t>3人目</t>
    <rPh sb="1" eb="2">
      <t>リ</t>
    </rPh>
    <rPh sb="2" eb="3">
      <t>メ</t>
    </rPh>
    <phoneticPr fontId="9"/>
  </si>
  <si>
    <t>4人目</t>
    <rPh sb="1" eb="2">
      <t>リ</t>
    </rPh>
    <rPh sb="2" eb="3">
      <t>メ</t>
    </rPh>
    <phoneticPr fontId="9"/>
  </si>
  <si>
    <t>5人目</t>
    <rPh sb="1" eb="2">
      <t>リ</t>
    </rPh>
    <rPh sb="2" eb="3">
      <t>メ</t>
    </rPh>
    <phoneticPr fontId="9"/>
  </si>
  <si>
    <t>6人目</t>
    <rPh sb="1" eb="2">
      <t>リ</t>
    </rPh>
    <rPh sb="2" eb="3">
      <t>メ</t>
    </rPh>
    <phoneticPr fontId="9"/>
  </si>
  <si>
    <t>記　入　例</t>
    <rPh sb="0" eb="1">
      <t>キ</t>
    </rPh>
    <rPh sb="2" eb="3">
      <t>イ</t>
    </rPh>
    <rPh sb="4" eb="5">
      <t>レイ</t>
    </rPh>
    <phoneticPr fontId="9"/>
  </si>
  <si>
    <t>04455</t>
    <phoneticPr fontId="9"/>
  </si>
  <si>
    <t>男子　４×１００ｍＲ</t>
    <rPh sb="0" eb="2">
      <t>ダンシ</t>
    </rPh>
    <phoneticPr fontId="9"/>
  </si>
  <si>
    <t>女子　４×１００ｍＲ</t>
    <rPh sb="0" eb="2">
      <t>ジョシ</t>
    </rPh>
    <phoneticPr fontId="9"/>
  </si>
  <si>
    <t>参加料</t>
    <rPh sb="0" eb="3">
      <t>サンカリョウ</t>
    </rPh>
    <phoneticPr fontId="1"/>
  </si>
  <si>
    <t>参加料合計</t>
    <rPh sb="0" eb="3">
      <t>サンカリョウ</t>
    </rPh>
    <rPh sb="3" eb="5">
      <t>ゴウケイ</t>
    </rPh>
    <phoneticPr fontId="1"/>
  </si>
  <si>
    <t>松山東</t>
    <rPh sb="0" eb="3">
      <t>マツヤマヒガシ</t>
    </rPh>
    <phoneticPr fontId="9"/>
  </si>
  <si>
    <t>ﾏﾂﾔﾏﾋｶﾞｼ</t>
    <phoneticPr fontId="9"/>
  </si>
  <si>
    <t>※ ⑵⑶の男女申込一覧表から自動転記されます</t>
    <rPh sb="5" eb="7">
      <t>ダンジョ</t>
    </rPh>
    <rPh sb="7" eb="9">
      <t>モウシコミ</t>
    </rPh>
    <rPh sb="9" eb="11">
      <t>イチラン</t>
    </rPh>
    <rPh sb="11" eb="12">
      <t>ヒョウ</t>
    </rPh>
    <rPh sb="14" eb="16">
      <t>ジドウ</t>
    </rPh>
    <rPh sb="16" eb="18">
      <t>テンキ</t>
    </rPh>
    <phoneticPr fontId="1"/>
  </si>
  <si>
    <r>
      <rPr>
        <sz val="12"/>
        <color theme="1"/>
        <rFont val="HG創英角ｺﾞｼｯｸUB"/>
        <family val="3"/>
        <charset val="128"/>
      </rPr>
      <t xml:space="preserve"> ※ </t>
    </r>
    <r>
      <rPr>
        <u/>
        <sz val="12"/>
        <color theme="1"/>
        <rFont val="HG創英角ｺﾞｼｯｸUB"/>
        <family val="3"/>
        <charset val="128"/>
      </rPr>
      <t>太枠で囲まれた緑色のセルには、必要事項を直接入力してください</t>
    </r>
    <r>
      <rPr>
        <sz val="12"/>
        <color theme="1"/>
        <rFont val="HG創英角ｺﾞｼｯｸUB"/>
        <family val="3"/>
        <charset val="128"/>
      </rPr>
      <t>。</t>
    </r>
    <rPh sb="3" eb="5">
      <t>フトワク</t>
    </rPh>
    <rPh sb="6" eb="7">
      <t>カコ</t>
    </rPh>
    <rPh sb="10" eb="12">
      <t>ミドリイロ</t>
    </rPh>
    <rPh sb="18" eb="20">
      <t>ヒツヨウ</t>
    </rPh>
    <rPh sb="20" eb="22">
      <t>ジコウ</t>
    </rPh>
    <rPh sb="23" eb="25">
      <t>チョクセツ</t>
    </rPh>
    <rPh sb="25" eb="27">
      <t>ニュウリョク</t>
    </rPh>
    <phoneticPr fontId="1"/>
  </si>
  <si>
    <t>審判・運営協力者</t>
    <rPh sb="0" eb="2">
      <t>シンパン</t>
    </rPh>
    <rPh sb="3" eb="8">
      <t>ウンエイキョウリョクシャ</t>
    </rPh>
    <phoneticPr fontId="1"/>
  </si>
  <si>
    <t>団体情報登録 及び 申込状況確認シート</t>
    <rPh sb="0" eb="2">
      <t>ダンタイ</t>
    </rPh>
    <rPh sb="2" eb="4">
      <t>ジョウホウ</t>
    </rPh>
    <rPh sb="4" eb="6">
      <t>トウロク</t>
    </rPh>
    <rPh sb="7" eb="8">
      <t>オヨ</t>
    </rPh>
    <rPh sb="10" eb="11">
      <t>モウ</t>
    </rPh>
    <rPh sb="11" eb="12">
      <t>コ</t>
    </rPh>
    <rPh sb="12" eb="14">
      <t>ジョウキョウ</t>
    </rPh>
    <rPh sb="14" eb="16">
      <t>カクニン</t>
    </rPh>
    <phoneticPr fontId="1"/>
  </si>
  <si>
    <t>①</t>
    <phoneticPr fontId="1"/>
  </si>
  <si>
    <t>【10名以上選手がエントリーする団体は必ず１名以上】</t>
    <rPh sb="3" eb="6">
      <t>メイイジョウ</t>
    </rPh>
    <rPh sb="6" eb="8">
      <t>センシュ</t>
    </rPh>
    <rPh sb="16" eb="18">
      <t>ダンタイ</t>
    </rPh>
    <rPh sb="19" eb="20">
      <t>カナラ</t>
    </rPh>
    <rPh sb="22" eb="23">
      <t>メイ</t>
    </rPh>
    <rPh sb="23" eb="25">
      <t>イジョウ</t>
    </rPh>
    <phoneticPr fontId="1"/>
  </si>
  <si>
    <t>補助員</t>
    <rPh sb="0" eb="3">
      <t>ホジョイン</t>
    </rPh>
    <phoneticPr fontId="1"/>
  </si>
  <si>
    <t>※１人でも構いませんので補助員協力をお願いします</t>
    <rPh sb="12" eb="15">
      <t>ホジョイン</t>
    </rPh>
    <phoneticPr fontId="1"/>
  </si>
  <si>
    <t>男子(人)</t>
    <rPh sb="0" eb="1">
      <t>オトコ</t>
    </rPh>
    <rPh sb="1" eb="2">
      <t>コ</t>
    </rPh>
    <rPh sb="3" eb="4">
      <t>ニン</t>
    </rPh>
    <phoneticPr fontId="1"/>
  </si>
  <si>
    <t>女子(人)</t>
    <rPh sb="0" eb="1">
      <t>オンナ</t>
    </rPh>
    <rPh sb="1" eb="2">
      <t>コ</t>
    </rPh>
    <rPh sb="3" eb="4">
      <t>ニン</t>
    </rPh>
    <phoneticPr fontId="1"/>
  </si>
  <si>
    <t>小学</t>
    <rPh sb="0" eb="2">
      <t>ショウガク</t>
    </rPh>
    <phoneticPr fontId="1"/>
  </si>
  <si>
    <t>高校生</t>
    <rPh sb="0" eb="2">
      <t>コウコウ</t>
    </rPh>
    <rPh sb="2" eb="3">
      <t>セイ</t>
    </rPh>
    <phoneticPr fontId="1"/>
  </si>
  <si>
    <t>中学生</t>
    <rPh sb="0" eb="2">
      <t>チュウガク</t>
    </rPh>
    <rPh sb="2" eb="3">
      <t>セイ</t>
    </rPh>
    <phoneticPr fontId="1"/>
  </si>
  <si>
    <t>小学生</t>
    <rPh sb="0" eb="2">
      <t>ショウガク</t>
    </rPh>
    <rPh sb="2" eb="3">
      <t>セイ</t>
    </rPh>
    <phoneticPr fontId="1"/>
  </si>
  <si>
    <t>一般・大学生</t>
    <rPh sb="0" eb="2">
      <t>イッパン</t>
    </rPh>
    <rPh sb="3" eb="5">
      <t>ダイガク</t>
    </rPh>
    <rPh sb="5" eb="6">
      <t>セイ</t>
    </rPh>
    <phoneticPr fontId="1"/>
  </si>
  <si>
    <t>／</t>
    <phoneticPr fontId="1"/>
  </si>
  <si>
    <t>えひめ県陸上競技ミライ（未来）アスリート交流記録会</t>
    <phoneticPr fontId="1"/>
  </si>
  <si>
    <t>障害種別</t>
    <rPh sb="0" eb="4">
      <t>ショウガイシュベツ</t>
    </rPh>
    <phoneticPr fontId="1"/>
  </si>
  <si>
    <t>障害
種別</t>
    <rPh sb="0" eb="2">
      <t>ショウガイ</t>
    </rPh>
    <rPh sb="3" eb="5">
      <t>シュベツ</t>
    </rPh>
    <phoneticPr fontId="1"/>
  </si>
  <si>
    <t>補助具</t>
    <rPh sb="0" eb="3">
      <t>ホジョグ</t>
    </rPh>
    <phoneticPr fontId="1"/>
  </si>
  <si>
    <t>伴走</t>
    <rPh sb="0" eb="2">
      <t>バンソウ</t>
    </rPh>
    <phoneticPr fontId="1"/>
  </si>
  <si>
    <t>性別</t>
    <rPh sb="0" eb="2">
      <t>セイベツ</t>
    </rPh>
    <phoneticPr fontId="1"/>
  </si>
  <si>
    <t>小</t>
    <rPh sb="0" eb="1">
      <t>ショウ</t>
    </rPh>
    <phoneticPr fontId="1"/>
  </si>
  <si>
    <t>中</t>
    <rPh sb="0" eb="1">
      <t>チュウ</t>
    </rPh>
    <phoneticPr fontId="1"/>
  </si>
  <si>
    <t>高</t>
    <rPh sb="0" eb="1">
      <t>コウ</t>
    </rPh>
    <phoneticPr fontId="1"/>
  </si>
  <si>
    <t>男</t>
    <rPh sb="0" eb="1">
      <t>オトコ</t>
    </rPh>
    <phoneticPr fontId="1"/>
  </si>
  <si>
    <t>車椅子</t>
    <rPh sb="0" eb="3">
      <t>クルマイス</t>
    </rPh>
    <phoneticPr fontId="1"/>
  </si>
  <si>
    <t>肢体</t>
    <rPh sb="0" eb="2">
      <t>シタイ</t>
    </rPh>
    <phoneticPr fontId="1"/>
  </si>
  <si>
    <t>知的</t>
    <rPh sb="0" eb="2">
      <t>チテキ</t>
    </rPh>
    <phoneticPr fontId="1"/>
  </si>
  <si>
    <t>視覚</t>
    <rPh sb="0" eb="2">
      <t>シカク</t>
    </rPh>
    <phoneticPr fontId="1"/>
  </si>
  <si>
    <t>聴覚</t>
    <rPh sb="0" eb="2">
      <t>チョウカク</t>
    </rPh>
    <phoneticPr fontId="1"/>
  </si>
  <si>
    <t>種別コード</t>
    <rPh sb="0" eb="2">
      <t>シュベツ</t>
    </rPh>
    <phoneticPr fontId="1"/>
  </si>
  <si>
    <t>なし</t>
    <phoneticPr fontId="1"/>
  </si>
  <si>
    <t>補助具コード</t>
    <rPh sb="0" eb="3">
      <t>ホジョグ</t>
    </rPh>
    <phoneticPr fontId="1"/>
  </si>
  <si>
    <t>有</t>
    <rPh sb="0" eb="1">
      <t>アリ</t>
    </rPh>
    <phoneticPr fontId="1"/>
  </si>
  <si>
    <t>100m</t>
  </si>
  <si>
    <t>100m</t>
    <phoneticPr fontId="1"/>
  </si>
  <si>
    <t>0001345</t>
    <phoneticPr fontId="1"/>
  </si>
  <si>
    <t>002</t>
  </si>
  <si>
    <t>002</t>
    <phoneticPr fontId="1"/>
  </si>
  <si>
    <t>200m</t>
  </si>
  <si>
    <t>200m</t>
    <phoneticPr fontId="1"/>
  </si>
  <si>
    <t>0002802</t>
    <phoneticPr fontId="1"/>
  </si>
  <si>
    <t>003</t>
  </si>
  <si>
    <t>003</t>
    <phoneticPr fontId="1"/>
  </si>
  <si>
    <t>04976</t>
    <phoneticPr fontId="1"/>
  </si>
  <si>
    <t>400m</t>
  </si>
  <si>
    <t>005</t>
  </si>
  <si>
    <t>800m</t>
  </si>
  <si>
    <t>006</t>
  </si>
  <si>
    <t>1500m</t>
  </si>
  <si>
    <t>008</t>
  </si>
  <si>
    <t>走高跳</t>
    <rPh sb="0" eb="1">
      <t>ハシ</t>
    </rPh>
    <rPh sb="1" eb="3">
      <t>タカト</t>
    </rPh>
    <phoneticPr fontId="3"/>
  </si>
  <si>
    <t>071</t>
  </si>
  <si>
    <t>立幅跳</t>
    <rPh sb="0" eb="1">
      <t>タ</t>
    </rPh>
    <rPh sb="1" eb="3">
      <t>ハバト</t>
    </rPh>
    <phoneticPr fontId="3"/>
  </si>
  <si>
    <t>075</t>
  </si>
  <si>
    <t>走幅跳</t>
    <rPh sb="0" eb="1">
      <t>ハシ</t>
    </rPh>
    <rPh sb="1" eb="3">
      <t>ハバト</t>
    </rPh>
    <phoneticPr fontId="3"/>
  </si>
  <si>
    <t>073</t>
  </si>
  <si>
    <t>砲丸投</t>
    <rPh sb="0" eb="3">
      <t>ホウガンナ</t>
    </rPh>
    <phoneticPr fontId="3"/>
  </si>
  <si>
    <t>084</t>
  </si>
  <si>
    <t>やり投</t>
    <rPh sb="2" eb="3">
      <t>ナ</t>
    </rPh>
    <phoneticPr fontId="3"/>
  </si>
  <si>
    <t>092</t>
  </si>
  <si>
    <t>ソフトボール投</t>
    <rPh sb="6" eb="7">
      <t>トウ</t>
    </rPh>
    <phoneticPr fontId="3"/>
  </si>
  <si>
    <t>098</t>
  </si>
  <si>
    <t>ジャベリックスロー</t>
  </si>
  <si>
    <t>099</t>
  </si>
  <si>
    <t>小学100m</t>
    <rPh sb="0" eb="2">
      <t>ショウガク</t>
    </rPh>
    <phoneticPr fontId="3"/>
  </si>
  <si>
    <t>小学1000m</t>
    <rPh sb="0" eb="2">
      <t>ショウガク</t>
    </rPh>
    <phoneticPr fontId="3"/>
  </si>
  <si>
    <t>007</t>
  </si>
  <si>
    <t>小学走幅跳</t>
    <rPh sb="0" eb="2">
      <t>ショウガク</t>
    </rPh>
    <rPh sb="2" eb="3">
      <t>ハシ</t>
    </rPh>
    <rPh sb="3" eb="5">
      <t>ハバト</t>
    </rPh>
    <phoneticPr fontId="3"/>
  </si>
  <si>
    <t>小学ソフトボール投</t>
    <rPh sb="0" eb="2">
      <t>ショウガク</t>
    </rPh>
    <rPh sb="8" eb="9">
      <t>ナ</t>
    </rPh>
    <phoneticPr fontId="3"/>
  </si>
  <si>
    <t>松山　花子</t>
    <rPh sb="0" eb="2">
      <t>マツヤマ</t>
    </rPh>
    <rPh sb="3" eb="5">
      <t>ハナコ</t>
    </rPh>
    <phoneticPr fontId="1"/>
  </si>
  <si>
    <t>ﾏﾂﾔﾏ ﾊﾅｺ</t>
    <phoneticPr fontId="1"/>
  </si>
  <si>
    <t>女</t>
    <rPh sb="0" eb="1">
      <t>オンナ</t>
    </rPh>
    <phoneticPr fontId="1"/>
  </si>
  <si>
    <t>記入しない</t>
    <rPh sb="0" eb="2">
      <t>キニュウ</t>
    </rPh>
    <phoneticPr fontId="1"/>
  </si>
  <si>
    <t>ﾅﾝﾊﾞｰ</t>
    <phoneticPr fontId="1"/>
  </si>
  <si>
    <t>松山　一郎</t>
    <rPh sb="0" eb="2">
      <t>マツヤマ</t>
    </rPh>
    <rPh sb="3" eb="5">
      <t>イチロウ</t>
    </rPh>
    <phoneticPr fontId="9"/>
  </si>
  <si>
    <t>松山　二郎</t>
    <rPh sb="0" eb="2">
      <t>マツヤマ</t>
    </rPh>
    <rPh sb="3" eb="5">
      <t>ジロウ</t>
    </rPh>
    <phoneticPr fontId="9"/>
  </si>
  <si>
    <t>松山　三郎</t>
    <rPh sb="0" eb="2">
      <t>マツヤマ</t>
    </rPh>
    <rPh sb="3" eb="5">
      <t>サブロウ</t>
    </rPh>
    <phoneticPr fontId="9"/>
  </si>
  <si>
    <t>松山　四郎</t>
    <rPh sb="0" eb="2">
      <t>マツヤマ</t>
    </rPh>
    <rPh sb="3" eb="5">
      <t>シロウ</t>
    </rPh>
    <phoneticPr fontId="9"/>
  </si>
  <si>
    <t>松山　五郎</t>
    <rPh sb="0" eb="2">
      <t>マツヤマ</t>
    </rPh>
    <rPh sb="3" eb="5">
      <t>ゴロウ</t>
    </rPh>
    <phoneticPr fontId="9"/>
  </si>
  <si>
    <t>松山　六郎</t>
    <rPh sb="0" eb="2">
      <t>マツヤマ</t>
    </rPh>
    <rPh sb="3" eb="5">
      <t>ロクロウ</t>
    </rPh>
    <phoneticPr fontId="9"/>
  </si>
  <si>
    <t>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</si>
</sst>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m&quot;月&quot;dd&quot;日&quot;\(aaa\)"/>
  </numFmts>
  <fonts count="28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明朝"/>
      <family val="1"/>
      <charset val="128"/>
    </font>
    <font>
      <sz val="10.5"/>
      <name val="ＭＳ ゴシック"/>
      <family val="3"/>
      <charset val="128"/>
    </font>
    <font>
      <sz val="10.5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0.5"/>
      <name val="ＭＳ 明朝"/>
      <family val="1"/>
      <charset val="128"/>
    </font>
    <font>
      <sz val="12"/>
      <color theme="1"/>
      <name val="HG創英角ｺﾞｼｯｸUB"/>
      <family val="3"/>
      <charset val="128"/>
    </font>
    <font>
      <u/>
      <sz val="12"/>
      <color theme="1"/>
      <name val="HG創英角ｺﾞｼｯｸUB"/>
      <family val="3"/>
      <charset val="128"/>
    </font>
    <font>
      <b/>
      <sz val="22"/>
      <color rgb="FF0000FF"/>
      <name val="ＭＳ 明朝"/>
      <family val="1"/>
      <charset val="128"/>
    </font>
    <font>
      <b/>
      <sz val="22"/>
      <color rgb="FFFF000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rgb="FFFF0000"/>
      <name val="ＭＳ 明朝"/>
      <family val="2"/>
      <charset val="128"/>
    </font>
    <font>
      <b/>
      <sz val="14"/>
      <color rgb="FFFF0000"/>
      <name val="ＭＳ 明朝"/>
      <family val="1"/>
      <charset val="128"/>
    </font>
  </fonts>
  <fills count="12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</fills>
  <borders count="77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double">
        <color auto="1"/>
      </right>
      <top style="thick">
        <color auto="1"/>
      </top>
      <bottom/>
      <diagonal/>
    </border>
    <border>
      <left style="thick">
        <color auto="1"/>
      </left>
      <right style="double">
        <color auto="1"/>
      </right>
      <top/>
      <bottom/>
      <diagonal/>
    </border>
    <border>
      <left style="thick">
        <color auto="1"/>
      </left>
      <right style="double">
        <color auto="1"/>
      </right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/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double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7" fillId="0" borderId="0"/>
    <xf numFmtId="0" fontId="7" fillId="0" borderId="0"/>
    <xf numFmtId="0" fontId="7" fillId="0" borderId="0"/>
    <xf numFmtId="0" fontId="13" fillId="0" borderId="0"/>
  </cellStyleXfs>
  <cellXfs count="19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49" fontId="0" fillId="0" borderId="0" xfId="0" applyNumberFormat="1" applyAlignment="1">
      <alignment horizontal="center" vertical="center" shrinkToFit="1"/>
    </xf>
    <xf numFmtId="49" fontId="3" fillId="0" borderId="0" xfId="0" applyNumberFormat="1" applyFont="1" applyAlignment="1">
      <alignment horizontal="center" vertical="center" shrinkToFit="1"/>
    </xf>
    <xf numFmtId="0" fontId="4" fillId="4" borderId="6" xfId="0" applyFont="1" applyFill="1" applyBorder="1" applyAlignment="1">
      <alignment vertical="center" shrinkToFit="1"/>
    </xf>
    <xf numFmtId="0" fontId="4" fillId="4" borderId="7" xfId="0" applyFont="1" applyFill="1" applyBorder="1" applyAlignment="1">
      <alignment horizontal="center" vertical="center" shrinkToFit="1"/>
    </xf>
    <xf numFmtId="49" fontId="4" fillId="4" borderId="7" xfId="0" applyNumberFormat="1" applyFont="1" applyFill="1" applyBorder="1" applyAlignment="1">
      <alignment horizontal="center" vertical="center" shrinkToFit="1"/>
    </xf>
    <xf numFmtId="49" fontId="4" fillId="4" borderId="8" xfId="0" applyNumberFormat="1" applyFont="1" applyFill="1" applyBorder="1" applyAlignment="1">
      <alignment horizontal="center" vertical="center" shrinkToFit="1"/>
    </xf>
    <xf numFmtId="49" fontId="0" fillId="0" borderId="0" xfId="0" applyNumberForma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25" xfId="2" applyFont="1" applyBorder="1" applyAlignment="1">
      <alignment vertical="center"/>
    </xf>
    <xf numFmtId="0" fontId="10" fillId="0" borderId="5" xfId="2" applyFont="1" applyBorder="1" applyAlignment="1">
      <alignment vertical="center"/>
    </xf>
    <xf numFmtId="0" fontId="10" fillId="0" borderId="26" xfId="2" applyFont="1" applyBorder="1" applyAlignment="1">
      <alignment vertical="center"/>
    </xf>
    <xf numFmtId="0" fontId="10" fillId="0" borderId="21" xfId="1" applyFont="1" applyBorder="1" applyAlignment="1">
      <alignment vertical="center"/>
    </xf>
    <xf numFmtId="0" fontId="10" fillId="0" borderId="5" xfId="1" applyFont="1" applyBorder="1" applyAlignment="1">
      <alignment vertical="center"/>
    </xf>
    <xf numFmtId="0" fontId="10" fillId="0" borderId="27" xfId="1" applyFont="1" applyBorder="1" applyAlignment="1">
      <alignment vertical="center"/>
    </xf>
    <xf numFmtId="0" fontId="10" fillId="0" borderId="17" xfId="1" applyFont="1" applyBorder="1" applyAlignment="1">
      <alignment vertical="center"/>
    </xf>
    <xf numFmtId="0" fontId="10" fillId="0" borderId="18" xfId="1" applyFont="1" applyBorder="1" applyAlignment="1">
      <alignment vertical="center"/>
    </xf>
    <xf numFmtId="0" fontId="10" fillId="0" borderId="10" xfId="1" applyFont="1" applyBorder="1" applyAlignment="1">
      <alignment vertical="center"/>
    </xf>
    <xf numFmtId="0" fontId="10" fillId="0" borderId="0" xfId="2" applyFont="1" applyAlignment="1">
      <alignment vertical="center"/>
    </xf>
    <xf numFmtId="0" fontId="10" fillId="0" borderId="19" xfId="2" applyFont="1" applyBorder="1" applyAlignment="1">
      <alignment vertical="center"/>
    </xf>
    <xf numFmtId="0" fontId="10" fillId="0" borderId="2" xfId="2" applyFont="1" applyBorder="1" applyAlignment="1">
      <alignment vertical="center"/>
    </xf>
    <xf numFmtId="0" fontId="10" fillId="0" borderId="13" xfId="2" applyFont="1" applyBorder="1" applyAlignment="1">
      <alignment vertical="center"/>
    </xf>
    <xf numFmtId="0" fontId="10" fillId="0" borderId="16" xfId="1" applyFont="1" applyBorder="1" applyAlignment="1">
      <alignment vertical="center"/>
    </xf>
    <xf numFmtId="0" fontId="10" fillId="0" borderId="2" xfId="1" applyFont="1" applyBorder="1" applyAlignment="1">
      <alignment vertical="center"/>
    </xf>
    <xf numFmtId="0" fontId="10" fillId="0" borderId="15" xfId="1" applyFont="1" applyBorder="1" applyAlignment="1">
      <alignment vertical="center"/>
    </xf>
    <xf numFmtId="0" fontId="10" fillId="0" borderId="19" xfId="1" applyFont="1" applyBorder="1" applyAlignment="1">
      <alignment vertical="center"/>
    </xf>
    <xf numFmtId="0" fontId="10" fillId="0" borderId="13" xfId="1" applyFont="1" applyBorder="1" applyAlignment="1">
      <alignment vertical="center"/>
    </xf>
    <xf numFmtId="0" fontId="10" fillId="0" borderId="28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0" fontId="10" fillId="0" borderId="29" xfId="2" applyFont="1" applyBorder="1" applyAlignment="1">
      <alignment vertical="center"/>
    </xf>
    <xf numFmtId="0" fontId="10" fillId="0" borderId="19" xfId="2" applyFont="1" applyBorder="1" applyAlignment="1">
      <alignment horizontal="right" vertical="center"/>
    </xf>
    <xf numFmtId="0" fontId="10" fillId="0" borderId="20" xfId="2" applyFont="1" applyBorder="1" applyAlignment="1">
      <alignment vertical="center"/>
    </xf>
    <xf numFmtId="0" fontId="10" fillId="0" borderId="14" xfId="2" applyFont="1" applyBorder="1" applyAlignment="1">
      <alignment vertical="center"/>
    </xf>
    <xf numFmtId="0" fontId="10" fillId="0" borderId="12" xfId="2" applyFont="1" applyBorder="1" applyAlignment="1">
      <alignment vertical="center"/>
    </xf>
    <xf numFmtId="0" fontId="10" fillId="0" borderId="20" xfId="1" applyFont="1" applyBorder="1" applyAlignment="1">
      <alignment vertical="center"/>
    </xf>
    <xf numFmtId="0" fontId="10" fillId="0" borderId="14" xfId="1" applyFont="1" applyBorder="1" applyAlignment="1">
      <alignment vertical="center"/>
    </xf>
    <xf numFmtId="0" fontId="10" fillId="0" borderId="12" xfId="1" applyFont="1" applyBorder="1" applyAlignment="1">
      <alignment vertical="center"/>
    </xf>
    <xf numFmtId="0" fontId="12" fillId="0" borderId="19" xfId="3" applyFont="1" applyBorder="1" applyAlignment="1">
      <alignment vertical="center"/>
    </xf>
    <xf numFmtId="0" fontId="10" fillId="0" borderId="30" xfId="1" applyFont="1" applyBorder="1" applyAlignment="1">
      <alignment vertical="center"/>
    </xf>
    <xf numFmtId="0" fontId="10" fillId="0" borderId="28" xfId="1" applyFont="1" applyBorder="1" applyAlignment="1">
      <alignment vertical="center"/>
    </xf>
    <xf numFmtId="0" fontId="10" fillId="0" borderId="9" xfId="1" applyFont="1" applyBorder="1" applyAlignment="1">
      <alignment vertical="center"/>
    </xf>
    <xf numFmtId="0" fontId="10" fillId="0" borderId="29" xfId="1" applyFont="1" applyBorder="1" applyAlignment="1">
      <alignment vertical="center"/>
    </xf>
    <xf numFmtId="0" fontId="10" fillId="0" borderId="0" xfId="4" applyFont="1" applyAlignment="1">
      <alignment vertical="center"/>
    </xf>
    <xf numFmtId="0" fontId="13" fillId="0" borderId="2" xfId="4" applyBorder="1" applyAlignment="1">
      <alignment vertical="center"/>
    </xf>
    <xf numFmtId="0" fontId="13" fillId="0" borderId="13" xfId="4" applyBorder="1" applyAlignment="1">
      <alignment vertical="center"/>
    </xf>
    <xf numFmtId="0" fontId="10" fillId="0" borderId="31" xfId="1" applyFont="1" applyBorder="1" applyAlignment="1">
      <alignment vertical="center"/>
    </xf>
    <xf numFmtId="0" fontId="10" fillId="0" borderId="32" xfId="1" applyFont="1" applyBorder="1" applyAlignment="1">
      <alignment vertical="center"/>
    </xf>
    <xf numFmtId="49" fontId="4" fillId="0" borderId="0" xfId="0" applyNumberFormat="1" applyFont="1" applyAlignment="1">
      <alignment horizontal="center" vertical="center" shrinkToFit="1"/>
    </xf>
    <xf numFmtId="0" fontId="14" fillId="0" borderId="0" xfId="4" applyFont="1" applyAlignment="1">
      <alignment vertical="center"/>
    </xf>
    <xf numFmtId="0" fontId="15" fillId="0" borderId="0" xfId="4" applyFont="1" applyAlignment="1">
      <alignment horizontal="center" vertical="center"/>
    </xf>
    <xf numFmtId="0" fontId="17" fillId="0" borderId="0" xfId="4" applyFont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14" fillId="0" borderId="11" xfId="4" applyFont="1" applyBorder="1" applyAlignment="1">
      <alignment horizontal="center" vertical="center"/>
    </xf>
    <xf numFmtId="0" fontId="17" fillId="0" borderId="11" xfId="4" applyFont="1" applyBorder="1" applyAlignment="1">
      <alignment horizontal="center" vertical="center"/>
    </xf>
    <xf numFmtId="0" fontId="14" fillId="0" borderId="6" xfId="4" applyFont="1" applyBorder="1" applyAlignment="1">
      <alignment horizontal="center" vertical="center"/>
    </xf>
    <xf numFmtId="0" fontId="14" fillId="0" borderId="7" xfId="4" applyFont="1" applyBorder="1" applyAlignment="1">
      <alignment horizontal="center" vertical="center"/>
    </xf>
    <xf numFmtId="49" fontId="14" fillId="0" borderId="7" xfId="4" applyNumberFormat="1" applyFont="1" applyBorder="1" applyAlignment="1">
      <alignment horizontal="center" vertical="center" shrinkToFit="1"/>
    </xf>
    <xf numFmtId="0" fontId="18" fillId="0" borderId="23" xfId="4" applyFont="1" applyBorder="1" applyAlignment="1">
      <alignment horizontal="center" vertical="center"/>
    </xf>
    <xf numFmtId="0" fontId="18" fillId="0" borderId="7" xfId="4" applyFont="1" applyBorder="1" applyAlignment="1">
      <alignment horizontal="center" vertical="center"/>
    </xf>
    <xf numFmtId="0" fontId="18" fillId="0" borderId="8" xfId="4" applyFont="1" applyBorder="1" applyAlignment="1">
      <alignment horizontal="center" vertical="center"/>
    </xf>
    <xf numFmtId="0" fontId="15" fillId="3" borderId="4" xfId="4" applyFont="1" applyFill="1" applyBorder="1" applyAlignment="1">
      <alignment horizontal="center" vertical="center"/>
    </xf>
    <xf numFmtId="0" fontId="19" fillId="3" borderId="24" xfId="4" applyFont="1" applyFill="1" applyBorder="1" applyAlignment="1">
      <alignment horizontal="center"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0" fillId="0" borderId="47" xfId="0" applyBorder="1" applyAlignment="1">
      <alignment horizontal="center" vertical="center"/>
    </xf>
    <xf numFmtId="49" fontId="0" fillId="0" borderId="48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49" xfId="0" applyNumberForma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49" fontId="0" fillId="0" borderId="51" xfId="0" applyNumberForma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9" fillId="3" borderId="42" xfId="4" applyFont="1" applyFill="1" applyBorder="1" applyAlignment="1">
      <alignment horizontal="center" vertical="center"/>
    </xf>
    <xf numFmtId="49" fontId="19" fillId="3" borderId="42" xfId="4" applyNumberFormat="1" applyFont="1" applyFill="1" applyBorder="1" applyAlignment="1">
      <alignment horizontal="center" vertical="center"/>
    </xf>
    <xf numFmtId="49" fontId="16" fillId="3" borderId="22" xfId="4" applyNumberFormat="1" applyFont="1" applyFill="1" applyBorder="1" applyAlignment="1">
      <alignment horizontal="center" vertical="center"/>
    </xf>
    <xf numFmtId="49" fontId="16" fillId="3" borderId="42" xfId="4" applyNumberFormat="1" applyFont="1" applyFill="1" applyBorder="1" applyAlignment="1">
      <alignment horizontal="center" vertical="center"/>
    </xf>
    <xf numFmtId="49" fontId="16" fillId="3" borderId="43" xfId="4" applyNumberFormat="1" applyFont="1" applyFill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 shrinkToFit="1"/>
      <protection locked="0"/>
    </xf>
    <xf numFmtId="49" fontId="0" fillId="0" borderId="2" xfId="0" applyNumberFormat="1" applyBorder="1" applyAlignment="1" applyProtection="1">
      <alignment horizontal="center" vertical="center" shrinkToFit="1"/>
      <protection locked="0"/>
    </xf>
    <xf numFmtId="0" fontId="0" fillId="8" borderId="0" xfId="0" applyFill="1">
      <alignment vertical="center"/>
    </xf>
    <xf numFmtId="0" fontId="0" fillId="7" borderId="53" xfId="0" applyFill="1" applyBorder="1" applyAlignment="1" applyProtection="1">
      <alignment horizontal="left" vertical="center"/>
      <protection locked="0"/>
    </xf>
    <xf numFmtId="0" fontId="0" fillId="7" borderId="54" xfId="0" applyFill="1" applyBorder="1" applyAlignment="1" applyProtection="1">
      <alignment horizontal="left" vertical="center"/>
      <protection locked="0"/>
    </xf>
    <xf numFmtId="0" fontId="0" fillId="7" borderId="56" xfId="0" applyFill="1" applyBorder="1" applyAlignment="1" applyProtection="1">
      <alignment horizontal="left" vertical="center"/>
      <protection locked="0"/>
    </xf>
    <xf numFmtId="0" fontId="24" fillId="8" borderId="0" xfId="0" applyFont="1" applyFill="1" applyAlignment="1">
      <alignment horizontal="center" vertical="center"/>
    </xf>
    <xf numFmtId="0" fontId="0" fillId="8" borderId="0" xfId="0" applyFill="1" applyAlignment="1">
      <alignment horizontal="center" vertical="center" shrinkToFit="1"/>
    </xf>
    <xf numFmtId="0" fontId="0" fillId="8" borderId="36" xfId="0" applyFill="1" applyBorder="1" applyAlignment="1">
      <alignment horizontal="right" vertical="center" shrinkToFit="1"/>
    </xf>
    <xf numFmtId="49" fontId="0" fillId="8" borderId="53" xfId="0" applyNumberFormat="1" applyFill="1" applyBorder="1" applyAlignment="1">
      <alignment horizontal="left" vertical="center" shrinkToFit="1"/>
    </xf>
    <xf numFmtId="0" fontId="0" fillId="9" borderId="34" xfId="0" applyFill="1" applyBorder="1" applyAlignment="1">
      <alignment horizontal="right" vertical="center"/>
    </xf>
    <xf numFmtId="0" fontId="0" fillId="8" borderId="41" xfId="0" applyFill="1" applyBorder="1" applyAlignment="1">
      <alignment horizontal="right" vertical="center" shrinkToFit="1"/>
    </xf>
    <xf numFmtId="0" fontId="0" fillId="8" borderId="16" xfId="0" applyFill="1" applyBorder="1" applyAlignment="1">
      <alignment vertical="center" shrinkToFit="1"/>
    </xf>
    <xf numFmtId="49" fontId="0" fillId="8" borderId="54" xfId="0" applyNumberFormat="1" applyFill="1" applyBorder="1" applyAlignment="1">
      <alignment horizontal="left" vertical="center" shrinkToFit="1"/>
    </xf>
    <xf numFmtId="0" fontId="0" fillId="4" borderId="0" xfId="0" applyFill="1">
      <alignment vertical="center"/>
    </xf>
    <xf numFmtId="0" fontId="0" fillId="8" borderId="0" xfId="0" applyFill="1" applyAlignment="1">
      <alignment vertical="center" shrinkToFit="1"/>
    </xf>
    <xf numFmtId="0" fontId="5" fillId="8" borderId="0" xfId="0" applyFont="1" applyFill="1">
      <alignment vertical="center"/>
    </xf>
    <xf numFmtId="49" fontId="4" fillId="7" borderId="56" xfId="0" applyNumberFormat="1" applyFont="1" applyFill="1" applyBorder="1" applyAlignment="1">
      <alignment horizontal="left" vertical="center" shrinkToFit="1"/>
    </xf>
    <xf numFmtId="0" fontId="24" fillId="8" borderId="0" xfId="0" applyFont="1" applyFill="1">
      <alignment vertical="center"/>
    </xf>
    <xf numFmtId="0" fontId="0" fillId="7" borderId="34" xfId="0" applyFill="1" applyBorder="1" applyAlignment="1">
      <alignment horizontal="right" vertical="center"/>
    </xf>
    <xf numFmtId="0" fontId="5" fillId="8" borderId="0" xfId="0" applyFont="1" applyFill="1" applyAlignment="1">
      <alignment horizontal="center" vertical="center"/>
    </xf>
    <xf numFmtId="0" fontId="0" fillId="0" borderId="2" xfId="0" applyBorder="1" applyAlignment="1">
      <alignment horizontal="right" vertical="center" shrinkToFit="1"/>
    </xf>
    <xf numFmtId="0" fontId="15" fillId="6" borderId="67" xfId="4" applyFont="1" applyFill="1" applyBorder="1" applyAlignment="1">
      <alignment horizontal="center" vertical="center"/>
    </xf>
    <xf numFmtId="49" fontId="18" fillId="6" borderId="69" xfId="4" applyNumberFormat="1" applyFont="1" applyFill="1" applyBorder="1" applyAlignment="1" applyProtection="1">
      <alignment horizontal="center" vertical="center"/>
      <protection locked="0"/>
    </xf>
    <xf numFmtId="49" fontId="18" fillId="6" borderId="70" xfId="4" applyNumberFormat="1" applyFont="1" applyFill="1" applyBorder="1" applyAlignment="1" applyProtection="1">
      <alignment horizontal="center" vertical="center"/>
      <protection locked="0"/>
    </xf>
    <xf numFmtId="0" fontId="15" fillId="10" borderId="66" xfId="4" applyFont="1" applyFill="1" applyBorder="1" applyAlignment="1">
      <alignment horizontal="center" vertical="center"/>
    </xf>
    <xf numFmtId="49" fontId="18" fillId="10" borderId="69" xfId="4" applyNumberFormat="1" applyFont="1" applyFill="1" applyBorder="1" applyAlignment="1" applyProtection="1">
      <alignment horizontal="center" vertical="center"/>
      <protection locked="0"/>
    </xf>
    <xf numFmtId="49" fontId="18" fillId="10" borderId="70" xfId="4" applyNumberFormat="1" applyFont="1" applyFill="1" applyBorder="1" applyAlignment="1" applyProtection="1">
      <alignment horizontal="center" vertical="center"/>
      <protection locked="0"/>
    </xf>
    <xf numFmtId="0" fontId="4" fillId="9" borderId="9" xfId="0" applyFont="1" applyFill="1" applyBorder="1" applyAlignment="1">
      <alignment horizontal="left" vertical="center" shrinkToFit="1"/>
    </xf>
    <xf numFmtId="176" fontId="4" fillId="9" borderId="1" xfId="0" applyNumberFormat="1" applyFont="1" applyFill="1" applyBorder="1" applyAlignment="1" applyProtection="1">
      <alignment horizontal="left" vertical="center" shrinkToFit="1"/>
      <protection locked="0"/>
    </xf>
    <xf numFmtId="0" fontId="4" fillId="9" borderId="1" xfId="0" applyFont="1" applyFill="1" applyBorder="1" applyAlignment="1" applyProtection="1">
      <alignment horizontal="left" vertical="center" shrinkToFit="1"/>
      <protection locked="0"/>
    </xf>
    <xf numFmtId="0" fontId="25" fillId="9" borderId="1" xfId="0" applyFont="1" applyFill="1" applyBorder="1" applyAlignment="1" applyProtection="1">
      <alignment horizontal="left" vertical="center" shrinkToFit="1"/>
      <protection locked="0"/>
    </xf>
    <xf numFmtId="49" fontId="25" fillId="9" borderId="1" xfId="0" applyNumberFormat="1" applyFont="1" applyFill="1" applyBorder="1" applyAlignment="1" applyProtection="1">
      <alignment horizontal="left" vertical="center" shrinkToFit="1"/>
      <protection locked="0"/>
    </xf>
    <xf numFmtId="0" fontId="16" fillId="10" borderId="68" xfId="4" applyFont="1" applyFill="1" applyBorder="1" applyAlignment="1" applyProtection="1">
      <alignment horizontal="center" vertical="center"/>
      <protection locked="0"/>
    </xf>
    <xf numFmtId="0" fontId="16" fillId="10" borderId="69" xfId="4" applyFont="1" applyFill="1" applyBorder="1" applyAlignment="1" applyProtection="1">
      <alignment horizontal="center" vertical="center"/>
      <protection locked="0"/>
    </xf>
    <xf numFmtId="49" fontId="16" fillId="10" borderId="69" xfId="4" applyNumberFormat="1" applyFont="1" applyFill="1" applyBorder="1" applyAlignment="1" applyProtection="1">
      <alignment horizontal="center" vertical="center"/>
      <protection locked="0"/>
    </xf>
    <xf numFmtId="0" fontId="16" fillId="6" borderId="68" xfId="4" applyFont="1" applyFill="1" applyBorder="1" applyAlignment="1" applyProtection="1">
      <alignment horizontal="center" vertical="center"/>
      <protection locked="0"/>
    </xf>
    <xf numFmtId="0" fontId="16" fillId="6" borderId="69" xfId="4" applyFont="1" applyFill="1" applyBorder="1" applyAlignment="1" applyProtection="1">
      <alignment horizontal="center" vertical="center"/>
      <protection locked="0"/>
    </xf>
    <xf numFmtId="49" fontId="16" fillId="6" borderId="69" xfId="4" applyNumberFormat="1" applyFont="1" applyFill="1" applyBorder="1" applyAlignment="1" applyProtection="1">
      <alignment horizontal="center" vertical="center"/>
      <protection locked="0"/>
    </xf>
    <xf numFmtId="0" fontId="4" fillId="4" borderId="7" xfId="0" applyFont="1" applyFill="1" applyBorder="1" applyAlignment="1">
      <alignment horizontal="center" vertical="center" wrapText="1" shrinkToFit="1"/>
    </xf>
    <xf numFmtId="0" fontId="5" fillId="3" borderId="5" xfId="0" applyFont="1" applyFill="1" applyBorder="1" applyAlignment="1">
      <alignment horizontal="right" vertical="center" shrinkToFit="1"/>
    </xf>
    <xf numFmtId="0" fontId="5" fillId="3" borderId="5" xfId="0" applyFont="1" applyFill="1" applyBorder="1" applyAlignment="1">
      <alignment horizontal="center" vertical="center" shrinkToFit="1"/>
    </xf>
    <xf numFmtId="49" fontId="5" fillId="3" borderId="5" xfId="0" applyNumberFormat="1" applyFont="1" applyFill="1" applyBorder="1" applyAlignment="1">
      <alignment horizontal="center" vertical="center" shrinkToFit="1"/>
    </xf>
    <xf numFmtId="0" fontId="0" fillId="11" borderId="16" xfId="0" applyFill="1" applyBorder="1" applyAlignment="1">
      <alignment horizontal="left" vertical="center" shrinkToFit="1"/>
    </xf>
    <xf numFmtId="49" fontId="0" fillId="11" borderId="54" xfId="0" applyNumberFormat="1" applyFill="1" applyBorder="1" applyAlignment="1">
      <alignment horizontal="left" vertical="center" shrinkToFit="1"/>
    </xf>
    <xf numFmtId="0" fontId="0" fillId="4" borderId="71" xfId="0" applyFill="1" applyBorder="1" applyAlignment="1">
      <alignment horizontal="right" vertical="center" shrinkToFit="1"/>
    </xf>
    <xf numFmtId="49" fontId="4" fillId="4" borderId="51" xfId="0" applyNumberFormat="1" applyFont="1" applyFill="1" applyBorder="1" applyAlignment="1">
      <alignment horizontal="left" vertical="center" shrinkToFit="1"/>
    </xf>
    <xf numFmtId="0" fontId="0" fillId="11" borderId="75" xfId="0" applyFill="1" applyBorder="1" applyAlignment="1">
      <alignment horizontal="right" vertical="center" shrinkToFit="1"/>
    </xf>
    <xf numFmtId="0" fontId="27" fillId="3" borderId="5" xfId="0" applyFont="1" applyFill="1" applyBorder="1" applyAlignment="1">
      <alignment horizontal="right" vertical="center" shrinkToFit="1"/>
    </xf>
    <xf numFmtId="0" fontId="27" fillId="3" borderId="5" xfId="0" applyFont="1" applyFill="1" applyBorder="1" applyAlignment="1">
      <alignment horizontal="center" vertical="center" shrinkToFit="1"/>
    </xf>
    <xf numFmtId="49" fontId="27" fillId="3" borderId="5" xfId="0" applyNumberFormat="1" applyFont="1" applyFill="1" applyBorder="1" applyAlignment="1">
      <alignment horizontal="center" vertical="center" shrinkToFit="1"/>
    </xf>
    <xf numFmtId="0" fontId="26" fillId="0" borderId="2" xfId="0" applyFont="1" applyBorder="1" applyAlignment="1">
      <alignment horizontal="right" vertical="center" shrinkToFit="1"/>
    </xf>
    <xf numFmtId="0" fontId="26" fillId="0" borderId="2" xfId="0" applyFont="1" applyBorder="1" applyAlignment="1" applyProtection="1">
      <alignment horizontal="center" vertical="center" shrinkToFit="1"/>
      <protection locked="0"/>
    </xf>
    <xf numFmtId="49" fontId="26" fillId="0" borderId="2" xfId="0" applyNumberFormat="1" applyFont="1" applyBorder="1" applyAlignment="1" applyProtection="1">
      <alignment horizontal="center" vertical="center" shrinkToFit="1"/>
      <protection locked="0"/>
    </xf>
    <xf numFmtId="0" fontId="26" fillId="0" borderId="2" xfId="0" applyFont="1" applyBorder="1" applyAlignment="1">
      <alignment horizontal="center" vertical="center" shrinkToFit="1"/>
    </xf>
    <xf numFmtId="0" fontId="6" fillId="7" borderId="35" xfId="0" applyFont="1" applyFill="1" applyBorder="1" applyAlignment="1">
      <alignment horizontal="center" vertical="center" shrinkToFit="1"/>
    </xf>
    <xf numFmtId="0" fontId="6" fillId="7" borderId="55" xfId="0" applyFont="1" applyFill="1" applyBorder="1" applyAlignment="1">
      <alignment horizontal="center" vertical="center" shrinkToFit="1"/>
    </xf>
    <xf numFmtId="0" fontId="6" fillId="7" borderId="59" xfId="0" applyFont="1" applyFill="1" applyBorder="1" applyAlignment="1">
      <alignment horizontal="right" vertical="center" shrinkToFit="1"/>
    </xf>
    <xf numFmtId="0" fontId="6" fillId="7" borderId="64" xfId="0" applyFont="1" applyFill="1" applyBorder="1" applyAlignment="1">
      <alignment horizontal="right" vertical="center" shrinkToFit="1"/>
    </xf>
    <xf numFmtId="0" fontId="6" fillId="7" borderId="65" xfId="0" applyFont="1" applyFill="1" applyBorder="1" applyAlignment="1">
      <alignment horizontal="right" vertical="center" shrinkToFit="1"/>
    </xf>
    <xf numFmtId="0" fontId="25" fillId="9" borderId="2" xfId="0" applyFont="1" applyFill="1" applyBorder="1" applyAlignment="1">
      <alignment horizontal="center" vertical="center" textRotation="255" shrinkToFit="1"/>
    </xf>
    <xf numFmtId="0" fontId="24" fillId="8" borderId="0" xfId="0" applyFont="1" applyFill="1" applyAlignment="1">
      <alignment horizontal="right" vertical="center"/>
    </xf>
    <xf numFmtId="0" fontId="24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0" fillId="5" borderId="37" xfId="0" applyFill="1" applyBorder="1" applyAlignment="1">
      <alignment horizontal="center" vertical="center" textRotation="255" shrinkToFit="1"/>
    </xf>
    <xf numFmtId="0" fontId="0" fillId="5" borderId="38" xfId="0" applyFill="1" applyBorder="1" applyAlignment="1">
      <alignment horizontal="center" vertical="center" textRotation="255" shrinkToFit="1"/>
    </xf>
    <xf numFmtId="0" fontId="0" fillId="5" borderId="39" xfId="0" applyFill="1" applyBorder="1" applyAlignment="1">
      <alignment horizontal="center" vertical="center" textRotation="255" shrinkToFit="1"/>
    </xf>
    <xf numFmtId="0" fontId="0" fillId="8" borderId="57" xfId="0" applyFill="1" applyBorder="1" applyAlignment="1">
      <alignment horizontal="center" vertical="center" shrinkToFit="1"/>
    </xf>
    <xf numFmtId="0" fontId="0" fillId="8" borderId="33" xfId="0" applyFill="1" applyBorder="1" applyAlignment="1">
      <alignment horizontal="center" vertical="center" shrinkToFit="1"/>
    </xf>
    <xf numFmtId="0" fontId="0" fillId="8" borderId="52" xfId="0" applyFill="1" applyBorder="1" applyAlignment="1">
      <alignment horizontal="center" vertical="center" shrinkToFit="1"/>
    </xf>
    <xf numFmtId="0" fontId="0" fillId="8" borderId="59" xfId="0" applyFill="1" applyBorder="1" applyAlignment="1" applyProtection="1">
      <alignment horizontal="center" vertical="center" shrinkToFit="1"/>
      <protection locked="0"/>
    </xf>
    <xf numFmtId="0" fontId="0" fillId="8" borderId="60" xfId="0" applyFill="1" applyBorder="1" applyAlignment="1" applyProtection="1">
      <alignment horizontal="center" vertical="center" shrinkToFit="1"/>
      <protection locked="0"/>
    </xf>
    <xf numFmtId="0" fontId="0" fillId="8" borderId="2" xfId="0" applyFill="1" applyBorder="1" applyAlignment="1">
      <alignment horizontal="center" vertical="center" shrinkToFit="1"/>
    </xf>
    <xf numFmtId="0" fontId="0" fillId="8" borderId="15" xfId="0" applyFill="1" applyBorder="1" applyAlignment="1">
      <alignment horizontal="center" vertical="center" shrinkToFit="1"/>
    </xf>
    <xf numFmtId="0" fontId="0" fillId="11" borderId="2" xfId="0" applyFill="1" applyBorder="1" applyAlignment="1">
      <alignment horizontal="center" vertical="center" shrinkToFit="1"/>
    </xf>
    <xf numFmtId="0" fontId="0" fillId="11" borderId="15" xfId="0" applyFill="1" applyBorder="1" applyAlignment="1">
      <alignment horizontal="center" vertical="center" shrinkToFit="1"/>
    </xf>
    <xf numFmtId="0" fontId="4" fillId="4" borderId="58" xfId="0" applyFont="1" applyFill="1" applyBorder="1" applyAlignment="1">
      <alignment horizontal="right" vertical="center" shrinkToFit="1"/>
    </xf>
    <xf numFmtId="0" fontId="4" fillId="4" borderId="72" xfId="0" applyFont="1" applyFill="1" applyBorder="1" applyAlignment="1">
      <alignment horizontal="right" vertical="center" shrinkToFit="1"/>
    </xf>
    <xf numFmtId="0" fontId="4" fillId="4" borderId="73" xfId="0" applyFont="1" applyFill="1" applyBorder="1" applyAlignment="1">
      <alignment horizontal="center" vertical="center" shrinkToFit="1"/>
    </xf>
    <xf numFmtId="0" fontId="4" fillId="4" borderId="74" xfId="0" applyFont="1" applyFill="1" applyBorder="1" applyAlignment="1">
      <alignment horizontal="center" vertical="center" shrinkToFit="1"/>
    </xf>
    <xf numFmtId="0" fontId="6" fillId="8" borderId="0" xfId="0" applyFont="1" applyFill="1" applyAlignment="1">
      <alignment horizontal="center" vertical="center"/>
    </xf>
    <xf numFmtId="0" fontId="24" fillId="8" borderId="0" xfId="0" applyFont="1" applyFill="1" applyAlignment="1">
      <alignment horizontal="center" vertical="center"/>
    </xf>
    <xf numFmtId="0" fontId="21" fillId="8" borderId="0" xfId="0" applyFont="1" applyFill="1" applyAlignment="1">
      <alignment horizontal="left" vertical="center"/>
    </xf>
    <xf numFmtId="0" fontId="0" fillId="8" borderId="0" xfId="0" applyFill="1" applyAlignment="1">
      <alignment horizontal="left" vertical="center"/>
    </xf>
    <xf numFmtId="0" fontId="0" fillId="8" borderId="9" xfId="0" applyFill="1" applyBorder="1" applyAlignment="1">
      <alignment horizontal="center" vertical="center" shrinkToFit="1"/>
    </xf>
    <xf numFmtId="0" fontId="0" fillId="2" borderId="37" xfId="0" applyFill="1" applyBorder="1" applyAlignment="1">
      <alignment horizontal="center" vertical="center" textRotation="255" shrinkToFit="1"/>
    </xf>
    <xf numFmtId="0" fontId="0" fillId="2" borderId="38" xfId="0" applyFill="1" applyBorder="1" applyAlignment="1">
      <alignment horizontal="center" vertical="center" textRotation="255" shrinkToFit="1"/>
    </xf>
    <xf numFmtId="0" fontId="0" fillId="2" borderId="39" xfId="0" applyFill="1" applyBorder="1" applyAlignment="1">
      <alignment horizontal="center" vertical="center" textRotation="255" shrinkToFit="1"/>
    </xf>
    <xf numFmtId="0" fontId="0" fillId="9" borderId="2" xfId="0" applyFill="1" applyBorder="1" applyAlignment="1">
      <alignment horizontal="center" vertical="center"/>
    </xf>
    <xf numFmtId="0" fontId="0" fillId="7" borderId="61" xfId="0" applyFill="1" applyBorder="1" applyAlignment="1">
      <alignment horizontal="center" vertical="center"/>
    </xf>
    <xf numFmtId="0" fontId="0" fillId="7" borderId="62" xfId="0" applyFill="1" applyBorder="1" applyAlignment="1">
      <alignment horizontal="center" vertical="center"/>
    </xf>
    <xf numFmtId="0" fontId="0" fillId="7" borderId="63" xfId="0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7" borderId="34" xfId="0" applyFill="1" applyBorder="1" applyAlignment="1">
      <alignment horizontal="center" vertical="center"/>
    </xf>
    <xf numFmtId="0" fontId="2" fillId="7" borderId="16" xfId="0" applyFont="1" applyFill="1" applyBorder="1" applyAlignment="1">
      <alignment horizontal="center" vertical="center" textRotation="255"/>
    </xf>
    <xf numFmtId="0" fontId="0" fillId="9" borderId="15" xfId="0" applyFill="1" applyBorder="1" applyAlignment="1">
      <alignment horizontal="center" vertical="center"/>
    </xf>
    <xf numFmtId="0" fontId="0" fillId="9" borderId="9" xfId="0" applyFill="1" applyBorder="1" applyAlignment="1">
      <alignment horizontal="center" vertical="center"/>
    </xf>
    <xf numFmtId="0" fontId="0" fillId="9" borderId="40" xfId="0" applyFill="1" applyBorder="1" applyAlignment="1">
      <alignment horizontal="center" vertical="center"/>
    </xf>
    <xf numFmtId="0" fontId="0" fillId="7" borderId="61" xfId="0" applyFill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0" fontId="22" fillId="0" borderId="0" xfId="0" applyFont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15" fillId="0" borderId="0" xfId="4" applyFont="1" applyAlignment="1">
      <alignment horizontal="center" vertical="center"/>
    </xf>
    <xf numFmtId="0" fontId="16" fillId="0" borderId="0" xfId="4" applyFont="1" applyAlignment="1">
      <alignment horizontal="center" vertical="center"/>
    </xf>
    <xf numFmtId="0" fontId="0" fillId="11" borderId="76" xfId="0" applyFill="1" applyBorder="1" applyAlignment="1" applyProtection="1">
      <alignment horizontal="center" vertical="center" shrinkToFit="1"/>
    </xf>
    <xf numFmtId="0" fontId="0" fillId="11" borderId="53" xfId="0" applyFill="1" applyBorder="1" applyAlignment="1" applyProtection="1">
      <alignment horizontal="center" vertical="center" shrinkToFit="1"/>
    </xf>
  </cellXfs>
  <cellStyles count="5">
    <cellStyle name="標準" xfId="0" builtinId="0"/>
    <cellStyle name="標準 2" xfId="4" xr:uid="{BC062F07-5BA5-48B7-B553-DB569447DCCB}"/>
    <cellStyle name="標準_00男女" xfId="3" xr:uid="{72A607FF-199D-4F27-8B46-4310E5326666}"/>
    <cellStyle name="標準_H19中学0516" xfId="1" xr:uid="{B0A158F3-B36E-4F17-90EF-432750770C88}"/>
    <cellStyle name="標準_H19年中予選手権データ" xfId="2" xr:uid="{D04FBA74-56B9-49B6-A823-371C715E6BEB}"/>
  </cellStyles>
  <dxfs count="3"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00FF"/>
      <color rgb="FF0000FF"/>
      <color rgb="FFFF99FF"/>
      <color rgb="FF00FFFF"/>
      <color rgb="FFFFF7FF"/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175260</xdr:colOff>
      <xdr:row>5</xdr:row>
      <xdr:rowOff>22860</xdr:rowOff>
    </xdr:from>
    <xdr:to>
      <xdr:col>2</xdr:col>
      <xdr:colOff>449580</xdr:colOff>
      <xdr:row>10</xdr:row>
      <xdr:rowOff>137160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D6354D-C4A7-1A2E-2F43-8AFE74BC4278}"/>
            </a:ext>
          </a:extLst>
        </xdr:cNvPr>
        <xdr:cNvSpPr txBox="1"/>
      </xdr:nvSpPr>
      <xdr:spPr>
        <a:xfrm>
          <a:off x="175260" y="861060"/>
          <a:ext cx="4442460" cy="104394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＜申込一覧表（データ）作成者＞</a:t>
          </a:r>
          <a:endParaRPr kumimoji="1" lang="en-US" altLang="ja-JP" sz="1600">
            <a:solidFill>
              <a:srgbClr val="FF0000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r>
            <a:rPr kumimoji="1" lang="ja-JP" altLang="en-US" sz="1600" u="sng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太枠内の入力</a:t>
          </a:r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をお願いいたします。</a:t>
          </a:r>
          <a:endParaRPr kumimoji="1" lang="en-US" altLang="ja-JP" sz="1600">
            <a:solidFill>
              <a:srgbClr val="FF0000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入力後はこのシートを非表示にしてください。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84867</xdr:colOff>
      <xdr:row>75</xdr:row>
      <xdr:rowOff>104775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2537981-1329-A851-A55F-4D8A26221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731787" cy="13820775"/>
        </a:xfrm>
        <a:prstGeom prst="rect">
          <a:avLst/>
        </a:prstGeom>
      </xdr:spPr>
    </xdr:pic>
    <xdr:clientData/>
  </xdr:twoCellAnchor>
  <xdr:twoCellAnchor>
    <xdr:from>
      <xdr:col>15</xdr:col>
      <xdr:colOff>175260</xdr:colOff>
      <xdr:row>27</xdr:row>
      <xdr:rowOff>15240</xdr:rowOff>
    </xdr:from>
    <xdr:to>
      <xdr:col>22</xdr:col>
      <xdr:colOff>22860</xdr:colOff>
      <xdr:row>29</xdr:row>
      <xdr:rowOff>129540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9CC72C6-F8DC-BF79-DA50-C2FD1507E6A4}"/>
            </a:ext>
          </a:extLst>
        </xdr:cNvPr>
        <xdr:cNvSpPr txBox="1"/>
      </xdr:nvSpPr>
      <xdr:spPr>
        <a:xfrm>
          <a:off x="6576060" y="4953000"/>
          <a:ext cx="3093720" cy="48006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今大会はプログラムの販売はありません</a:t>
          </a:r>
        </a:p>
      </xdr:txBody>
    </xdr:sp>
    <xdr:clientData/>
  </xdr:twoCellAnchor>
  <xdr:twoCellAnchor>
    <xdr:from>
      <xdr:col>4</xdr:col>
      <xdr:colOff>392619</xdr:colOff>
      <xdr:row>28</xdr:row>
      <xdr:rowOff>137507</xdr:rowOff>
    </xdr:from>
    <xdr:to>
      <xdr:col>8</xdr:col>
      <xdr:colOff>102681</xdr:colOff>
      <xdr:row>28</xdr:row>
      <xdr:rowOff>144434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2D3DFF1E-3C55-91AD-9787-7669B84DEABC}"/>
            </a:ext>
          </a:extLst>
        </xdr:cNvPr>
        <xdr:cNvCxnSpPr/>
      </xdr:nvCxnSpPr>
      <xdr:spPr>
        <a:xfrm>
          <a:off x="2099499" y="5258147"/>
          <a:ext cx="1416942" cy="6927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100792</xdr:colOff>
      <xdr:row>39</xdr:row>
      <xdr:rowOff>160367</xdr:rowOff>
    </xdr:from>
    <xdr:to>
      <xdr:col>9</xdr:col>
      <xdr:colOff>379268</xdr:colOff>
      <xdr:row>39</xdr:row>
      <xdr:rowOff>167294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68D7494F-AA7C-F5F3-0D80-C998E71FFAD8}"/>
            </a:ext>
          </a:extLst>
        </xdr:cNvPr>
        <xdr:cNvCxnSpPr/>
      </xdr:nvCxnSpPr>
      <xdr:spPr>
        <a:xfrm>
          <a:off x="2661112" y="7292687"/>
          <a:ext cx="1558636" cy="6927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60960</xdr:colOff>
      <xdr:row>37</xdr:row>
      <xdr:rowOff>144780</xdr:rowOff>
    </xdr:from>
    <xdr:to>
      <xdr:col>21</xdr:col>
      <xdr:colOff>350520</xdr:colOff>
      <xdr:row>40</xdr:row>
      <xdr:rowOff>76200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3219678D-AA40-2F5D-204A-6D81589198F6}"/>
            </a:ext>
          </a:extLst>
        </xdr:cNvPr>
        <xdr:cNvSpPr txBox="1"/>
      </xdr:nvSpPr>
      <xdr:spPr>
        <a:xfrm>
          <a:off x="6461760" y="6911340"/>
          <a:ext cx="2849880" cy="48006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小学</a:t>
          </a:r>
          <a:r>
            <a:rPr kumimoji="1" lang="en-US" altLang="ja-JP" sz="1200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(</a:t>
          </a:r>
          <a:r>
            <a:rPr kumimoji="1" lang="ja-JP" altLang="en-US" sz="1200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特別支援</a:t>
          </a:r>
          <a:r>
            <a:rPr kumimoji="1" lang="en-US" altLang="ja-JP" sz="1200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)</a:t>
          </a:r>
          <a:r>
            <a:rPr kumimoji="1" lang="ja-JP" altLang="en-US" sz="1200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・中学・高校・一般</a:t>
          </a:r>
        </a:p>
      </xdr:txBody>
    </xdr:sp>
    <xdr:clientData/>
  </xdr:twoCellAnchor>
  <xdr:twoCellAnchor>
    <xdr:from>
      <xdr:col>15</xdr:col>
      <xdr:colOff>53340</xdr:colOff>
      <xdr:row>40</xdr:row>
      <xdr:rowOff>137160</xdr:rowOff>
    </xdr:from>
    <xdr:to>
      <xdr:col>21</xdr:col>
      <xdr:colOff>350520</xdr:colOff>
      <xdr:row>43</xdr:row>
      <xdr:rowOff>144780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0A1B9AF-C0EA-9FF4-FF72-ABFD28F23881}"/>
            </a:ext>
          </a:extLst>
        </xdr:cNvPr>
        <xdr:cNvSpPr txBox="1"/>
      </xdr:nvSpPr>
      <xdr:spPr>
        <a:xfrm>
          <a:off x="6454140" y="7452360"/>
          <a:ext cx="2857500" cy="55626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ナンバーは担当者で割り振る</a:t>
          </a:r>
          <a:endParaRPr kumimoji="1" lang="en-US" altLang="ja-JP" sz="1200">
            <a:solidFill>
              <a:srgbClr val="FF0000"/>
            </a:solidFill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  <a:p>
          <a:pPr algn="ctr"/>
          <a:r>
            <a:rPr kumimoji="1" lang="ja-JP" altLang="en-US" sz="1200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（入力の必要なし）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628242</xdr:colOff>
      <xdr:row>5</xdr:row>
      <xdr:rowOff>212793</xdr:rowOff>
    </xdr:from>
    <xdr:to>
      <xdr:col>24</xdr:col>
      <xdr:colOff>170329</xdr:colOff>
      <xdr:row>10</xdr:row>
      <xdr:rowOff>60799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042A3A-CC00-5DDA-A707-531BCEF0479B}"/>
            </a:ext>
          </a:extLst>
        </xdr:cNvPr>
        <xdr:cNvSpPr txBox="1"/>
      </xdr:nvSpPr>
      <xdr:spPr>
        <a:xfrm>
          <a:off x="10561136" y="1566464"/>
          <a:ext cx="5064346" cy="123753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6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○リレーエントリーチーム数は、</a:t>
          </a:r>
          <a:r>
            <a:rPr kumimoji="1" lang="ja-JP" altLang="en-US" sz="1800" b="1" u="sng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直接入力</a:t>
          </a:r>
          <a:r>
            <a:rPr kumimoji="1" lang="ja-JP" altLang="en-US" sz="16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すること</a:t>
          </a:r>
        </a:p>
      </xdr:txBody>
    </xdr:sp>
    <xdr:clientData/>
  </xdr:twoCellAnchor>
  <xdr:twoCellAnchor>
    <xdr:from>
      <xdr:col>15</xdr:col>
      <xdr:colOff>121596</xdr:colOff>
      <xdr:row>6</xdr:row>
      <xdr:rowOff>202660</xdr:rowOff>
    </xdr:from>
    <xdr:to>
      <xdr:col>15</xdr:col>
      <xdr:colOff>516782</xdr:colOff>
      <xdr:row>9</xdr:row>
      <xdr:rowOff>111463</xdr:rowOff>
    </xdr:to>
    <xdr:sp macro="" textlink="">
      <xdr:nvSpPr>
        <xdr:cNvPr id="6" name="矢印: ストライプ 5">
          <a:extLst>
            <a:ext uri="{FF2B5EF4-FFF2-40B4-BE49-F238E27FC236}">
              <a16:creationId xmlns:a16="http://schemas.microsoft.com/office/drawing/2014/main" id="{C785B596-9B92-20B9-4892-CA140A945D31}"/>
            </a:ext>
          </a:extLst>
        </xdr:cNvPr>
        <xdr:cNvSpPr/>
      </xdr:nvSpPr>
      <xdr:spPr>
        <a:xfrm>
          <a:off x="10214043" y="1945532"/>
          <a:ext cx="395186" cy="729575"/>
        </a:xfrm>
        <a:prstGeom prst="stripedRightArrow">
          <a:avLst/>
        </a:prstGeom>
        <a:solidFill>
          <a:schemeClr val="bg1">
            <a:lumMod val="7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583418</xdr:colOff>
      <xdr:row>13</xdr:row>
      <xdr:rowOff>188350</xdr:rowOff>
    </xdr:from>
    <xdr:to>
      <xdr:col>24</xdr:col>
      <xdr:colOff>257736</xdr:colOff>
      <xdr:row>18</xdr:row>
      <xdr:rowOff>19667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73DA51E9-CFDE-4566-A725-542E02D067C5}"/>
            </a:ext>
          </a:extLst>
        </xdr:cNvPr>
        <xdr:cNvSpPr txBox="1"/>
      </xdr:nvSpPr>
      <xdr:spPr>
        <a:xfrm>
          <a:off x="10500624" y="3796644"/>
          <a:ext cx="5142788" cy="1232052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6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○審判・運営協力者</a:t>
          </a:r>
          <a:endParaRPr kumimoji="1" lang="en-US" altLang="ja-JP" sz="1600" b="1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6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○補助員申請</a:t>
          </a:r>
          <a:endParaRPr kumimoji="1" lang="en-US" altLang="ja-JP" sz="1600" b="1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600" b="1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6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エントリーが</a:t>
          </a:r>
          <a:r>
            <a:rPr kumimoji="1" lang="en-US" altLang="ja-JP" sz="16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10</a:t>
          </a:r>
          <a:r>
            <a:rPr kumimoji="1" lang="ja-JP" altLang="en-US" sz="16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名を超える団体は</a:t>
          </a:r>
          <a:r>
            <a:rPr kumimoji="1" lang="ja-JP" altLang="en-US" sz="1800" b="1" u="sng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必ず入力する</a:t>
          </a:r>
          <a:r>
            <a:rPr kumimoji="1" lang="ja-JP" altLang="en-US" sz="16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こと</a:t>
          </a:r>
        </a:p>
      </xdr:txBody>
    </xdr:sp>
    <xdr:clientData/>
  </xdr:twoCellAnchor>
  <xdr:twoCellAnchor>
    <xdr:from>
      <xdr:col>15</xdr:col>
      <xdr:colOff>76772</xdr:colOff>
      <xdr:row>14</xdr:row>
      <xdr:rowOff>151394</xdr:rowOff>
    </xdr:from>
    <xdr:to>
      <xdr:col>15</xdr:col>
      <xdr:colOff>471958</xdr:colOff>
      <xdr:row>17</xdr:row>
      <xdr:rowOff>29799</xdr:rowOff>
    </xdr:to>
    <xdr:sp macro="" textlink="">
      <xdr:nvSpPr>
        <xdr:cNvPr id="8" name="矢印: ストライプ 7">
          <a:extLst>
            <a:ext uri="{FF2B5EF4-FFF2-40B4-BE49-F238E27FC236}">
              <a16:creationId xmlns:a16="http://schemas.microsoft.com/office/drawing/2014/main" id="{6705CB31-5021-C2D6-9B13-769C8083D6A4}"/>
            </a:ext>
          </a:extLst>
        </xdr:cNvPr>
        <xdr:cNvSpPr/>
      </xdr:nvSpPr>
      <xdr:spPr>
        <a:xfrm>
          <a:off x="9993978" y="4039835"/>
          <a:ext cx="395186" cy="718846"/>
        </a:xfrm>
        <a:prstGeom prst="stripedRightArrow">
          <a:avLst/>
        </a:prstGeom>
        <a:solidFill>
          <a:schemeClr val="bg1">
            <a:lumMod val="7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137160</xdr:colOff>
      <xdr:row>0</xdr:row>
      <xdr:rowOff>106680</xdr:rowOff>
    </xdr:from>
    <xdr:to>
      <xdr:col>9</xdr:col>
      <xdr:colOff>423455</xdr:colOff>
      <xdr:row>1</xdr:row>
      <xdr:rowOff>297180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601EEC-F87F-4BFE-B5F1-0374915354BE}"/>
            </a:ext>
          </a:extLst>
        </xdr:cNvPr>
        <xdr:cNvSpPr txBox="1"/>
      </xdr:nvSpPr>
      <xdr:spPr>
        <a:xfrm>
          <a:off x="2628900" y="106680"/>
          <a:ext cx="5323115" cy="312420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申込記録は５桁で入力すること（例：</a:t>
          </a:r>
          <a:r>
            <a:rPr kumimoji="1" lang="en-US" altLang="ja-JP" sz="12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45</a:t>
          </a:r>
          <a:r>
            <a:rPr kumimoji="1" lang="ja-JP" altLang="en-US" sz="12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秒</a:t>
          </a:r>
          <a:r>
            <a:rPr kumimoji="1" lang="en-US" altLang="ja-JP" sz="12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21</a:t>
          </a:r>
          <a:r>
            <a:rPr kumimoji="1" lang="ja-JP" altLang="en-US" sz="12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→ ０４５２１）</a:t>
          </a:r>
          <a:endParaRPr kumimoji="1" lang="en-US" altLang="ja-JP" sz="1200" b="1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B3A4E-A6D6-48F0-9FCF-55CBE2C58D90}">
  <sheetPr>
    <tabColor rgb="FF00FFFF"/>
  </sheetPr>
  <dimension ref="A1:L43"/>
  <sheetViews>
    <sheetView workbookViewId="0">
      <selection activeCell="K7" sqref="K7"/>
    </sheetView>
  </sheetViews>
  <sheetFormatPr defaultRowHeight="14.4"/>
  <cols>
    <col min="1" max="1" width="7.3984375" bestFit="1" customWidth="1"/>
    <col min="2" max="2" width="47.19921875" customWidth="1"/>
    <col min="4" max="4" width="20.5" style="2" bestFit="1" customWidth="1"/>
    <col min="5" max="5" width="13.8984375" style="14" bestFit="1" customWidth="1"/>
    <col min="6" max="6" width="4.59765625" customWidth="1"/>
    <col min="7" max="7" width="20.5" style="2" bestFit="1" customWidth="1"/>
    <col min="8" max="8" width="13.8984375" style="14" bestFit="1" customWidth="1"/>
    <col min="9" max="9" width="3.59765625" customWidth="1"/>
    <col min="10" max="10" width="13.8984375" style="3" bestFit="1" customWidth="1"/>
  </cols>
  <sheetData>
    <row r="1" spans="1:12" ht="15" thickBot="1"/>
    <row r="2" spans="1:12" ht="22.2" customHeight="1" thickTop="1" thickBot="1">
      <c r="A2" s="78" t="s">
        <v>0</v>
      </c>
      <c r="B2" s="1" t="s">
        <v>1109</v>
      </c>
      <c r="D2" s="2" t="s">
        <v>1</v>
      </c>
      <c r="E2" s="14" t="s">
        <v>2</v>
      </c>
      <c r="G2" s="2" t="s">
        <v>36</v>
      </c>
      <c r="H2" s="14" t="s">
        <v>37</v>
      </c>
      <c r="K2" s="2" t="s">
        <v>1089</v>
      </c>
    </row>
    <row r="3" spans="1:12" ht="15" thickTop="1">
      <c r="D3" s="72" t="s">
        <v>1128</v>
      </c>
      <c r="E3" s="73" t="s">
        <v>1131</v>
      </c>
      <c r="G3" s="72" t="s">
        <v>1128</v>
      </c>
      <c r="H3" s="73" t="s">
        <v>1131</v>
      </c>
      <c r="J3" s="3" t="s">
        <v>25</v>
      </c>
      <c r="K3" s="69">
        <v>2500</v>
      </c>
      <c r="L3" t="s">
        <v>32</v>
      </c>
    </row>
    <row r="4" spans="1:12">
      <c r="D4" s="74" t="s">
        <v>1133</v>
      </c>
      <c r="E4" s="75" t="s">
        <v>1136</v>
      </c>
      <c r="G4" s="74" t="s">
        <v>1133</v>
      </c>
      <c r="H4" s="75" t="s">
        <v>1136</v>
      </c>
      <c r="J4" s="3" t="s">
        <v>1107</v>
      </c>
      <c r="K4" s="70">
        <v>1500</v>
      </c>
      <c r="L4" t="s">
        <v>32</v>
      </c>
    </row>
    <row r="5" spans="1:12">
      <c r="D5" s="74" t="s">
        <v>1139</v>
      </c>
      <c r="E5" s="75" t="s">
        <v>1140</v>
      </c>
      <c r="G5" s="74" t="s">
        <v>1139</v>
      </c>
      <c r="H5" s="75" t="s">
        <v>1140</v>
      </c>
      <c r="J5" s="3" t="s">
        <v>1104</v>
      </c>
      <c r="K5" s="70">
        <v>1200</v>
      </c>
      <c r="L5" t="s">
        <v>32</v>
      </c>
    </row>
    <row r="6" spans="1:12">
      <c r="D6" s="74" t="s">
        <v>1141</v>
      </c>
      <c r="E6" s="75" t="s">
        <v>1142</v>
      </c>
      <c r="G6" s="74" t="s">
        <v>1141</v>
      </c>
      <c r="H6" s="75" t="s">
        <v>1142</v>
      </c>
      <c r="J6" s="3" t="s">
        <v>1105</v>
      </c>
      <c r="K6" s="70">
        <v>1000</v>
      </c>
      <c r="L6" t="s">
        <v>32</v>
      </c>
    </row>
    <row r="7" spans="1:12">
      <c r="D7" s="74" t="s">
        <v>1143</v>
      </c>
      <c r="E7" s="75" t="s">
        <v>1144</v>
      </c>
      <c r="G7" s="74" t="s">
        <v>1143</v>
      </c>
      <c r="H7" s="75" t="s">
        <v>1144</v>
      </c>
      <c r="J7" s="3" t="s">
        <v>1106</v>
      </c>
      <c r="K7" s="70">
        <v>800</v>
      </c>
      <c r="L7" t="s">
        <v>32</v>
      </c>
    </row>
    <row r="8" spans="1:12" ht="15" thickBot="1">
      <c r="D8" s="74" t="s">
        <v>1145</v>
      </c>
      <c r="E8" s="75" t="s">
        <v>1146</v>
      </c>
      <c r="G8" s="74" t="s">
        <v>1145</v>
      </c>
      <c r="H8" s="75" t="s">
        <v>1146</v>
      </c>
      <c r="J8" s="3" t="s">
        <v>26</v>
      </c>
      <c r="K8" s="71"/>
      <c r="L8" t="s">
        <v>32</v>
      </c>
    </row>
    <row r="9" spans="1:12" ht="15" thickTop="1">
      <c r="D9" s="74" t="s">
        <v>1147</v>
      </c>
      <c r="E9" s="75" t="s">
        <v>1148</v>
      </c>
      <c r="G9" s="74" t="s">
        <v>1147</v>
      </c>
      <c r="H9" s="75" t="s">
        <v>1148</v>
      </c>
    </row>
    <row r="10" spans="1:12">
      <c r="D10" s="74" t="s">
        <v>1149</v>
      </c>
      <c r="E10" s="75" t="s">
        <v>1150</v>
      </c>
      <c r="G10" s="74" t="s">
        <v>1149</v>
      </c>
      <c r="H10" s="75" t="s">
        <v>1150</v>
      </c>
    </row>
    <row r="11" spans="1:12">
      <c r="D11" s="74" t="s">
        <v>1151</v>
      </c>
      <c r="E11" s="75" t="s">
        <v>1152</v>
      </c>
      <c r="G11" s="74" t="s">
        <v>1151</v>
      </c>
      <c r="H11" s="75" t="s">
        <v>1152</v>
      </c>
    </row>
    <row r="12" spans="1:12">
      <c r="D12" s="74" t="s">
        <v>1153</v>
      </c>
      <c r="E12" s="75" t="s">
        <v>1154</v>
      </c>
      <c r="G12" s="74" t="s">
        <v>1153</v>
      </c>
      <c r="H12" s="75" t="s">
        <v>1154</v>
      </c>
    </row>
    <row r="13" spans="1:12">
      <c r="D13" s="74" t="s">
        <v>1155</v>
      </c>
      <c r="E13" s="75" t="s">
        <v>1156</v>
      </c>
      <c r="G13" s="74" t="s">
        <v>1155</v>
      </c>
      <c r="H13" s="75" t="s">
        <v>1156</v>
      </c>
    </row>
    <row r="14" spans="1:12">
      <c r="D14" s="74" t="s">
        <v>1157</v>
      </c>
      <c r="E14" s="75" t="s">
        <v>1158</v>
      </c>
      <c r="G14" s="74" t="s">
        <v>1157</v>
      </c>
      <c r="H14" s="75" t="s">
        <v>1158</v>
      </c>
    </row>
    <row r="15" spans="1:12">
      <c r="D15" s="74" t="s">
        <v>1159</v>
      </c>
      <c r="E15" s="75" t="s">
        <v>1131</v>
      </c>
      <c r="G15" s="74" t="s">
        <v>1159</v>
      </c>
      <c r="H15" s="75" t="s">
        <v>1131</v>
      </c>
    </row>
    <row r="16" spans="1:12">
      <c r="D16" s="74" t="s">
        <v>1160</v>
      </c>
      <c r="E16" s="75" t="s">
        <v>1161</v>
      </c>
      <c r="G16" s="74" t="s">
        <v>1160</v>
      </c>
      <c r="H16" s="75" t="s">
        <v>1161</v>
      </c>
    </row>
    <row r="17" spans="4:8">
      <c r="D17" s="74" t="s">
        <v>1162</v>
      </c>
      <c r="E17" s="75" t="s">
        <v>1150</v>
      </c>
      <c r="G17" s="74" t="s">
        <v>1162</v>
      </c>
      <c r="H17" s="75" t="s">
        <v>1150</v>
      </c>
    </row>
    <row r="18" spans="4:8">
      <c r="D18" s="74" t="s">
        <v>1163</v>
      </c>
      <c r="E18" s="75" t="s">
        <v>1156</v>
      </c>
      <c r="G18" s="74" t="s">
        <v>1163</v>
      </c>
      <c r="H18" s="75" t="s">
        <v>1156</v>
      </c>
    </row>
    <row r="19" spans="4:8">
      <c r="D19" s="74"/>
      <c r="E19" s="75"/>
      <c r="G19" s="74"/>
      <c r="H19" s="75"/>
    </row>
    <row r="20" spans="4:8">
      <c r="D20" s="74"/>
      <c r="E20" s="75"/>
      <c r="G20" s="74"/>
      <c r="H20" s="75"/>
    </row>
    <row r="21" spans="4:8">
      <c r="D21" s="74"/>
      <c r="E21" s="75"/>
      <c r="G21" s="74"/>
      <c r="H21" s="75"/>
    </row>
    <row r="22" spans="4:8">
      <c r="D22" s="74"/>
      <c r="E22" s="75"/>
      <c r="G22" s="74"/>
      <c r="H22" s="75"/>
    </row>
    <row r="23" spans="4:8">
      <c r="D23" s="74"/>
      <c r="E23" s="75"/>
      <c r="G23" s="74"/>
      <c r="H23" s="75"/>
    </row>
    <row r="24" spans="4:8">
      <c r="D24" s="74"/>
      <c r="E24" s="75"/>
      <c r="G24" s="74"/>
      <c r="H24" s="75"/>
    </row>
    <row r="25" spans="4:8">
      <c r="D25" s="74"/>
      <c r="E25" s="75"/>
      <c r="G25" s="74"/>
      <c r="H25" s="75"/>
    </row>
    <row r="26" spans="4:8">
      <c r="D26" s="74"/>
      <c r="E26" s="75"/>
      <c r="G26" s="74"/>
      <c r="H26" s="75"/>
    </row>
    <row r="27" spans="4:8">
      <c r="D27" s="74"/>
      <c r="E27" s="75"/>
      <c r="G27" s="74"/>
      <c r="H27" s="75"/>
    </row>
    <row r="28" spans="4:8">
      <c r="D28" s="74"/>
      <c r="E28" s="75"/>
      <c r="G28" s="74"/>
      <c r="H28" s="75"/>
    </row>
    <row r="29" spans="4:8">
      <c r="D29" s="74"/>
      <c r="E29" s="75"/>
      <c r="G29" s="74"/>
      <c r="H29" s="75"/>
    </row>
    <row r="30" spans="4:8">
      <c r="D30" s="74"/>
      <c r="E30" s="75"/>
      <c r="G30" s="74"/>
      <c r="H30" s="75"/>
    </row>
    <row r="31" spans="4:8">
      <c r="D31" s="74"/>
      <c r="E31" s="75"/>
      <c r="G31" s="74"/>
      <c r="H31" s="75"/>
    </row>
    <row r="32" spans="4:8">
      <c r="D32" s="74"/>
      <c r="E32" s="75"/>
      <c r="G32" s="74"/>
      <c r="H32" s="75"/>
    </row>
    <row r="33" spans="4:8">
      <c r="D33" s="74"/>
      <c r="E33" s="75"/>
      <c r="G33" s="74"/>
      <c r="H33" s="75"/>
    </row>
    <row r="34" spans="4:8">
      <c r="D34" s="74"/>
      <c r="E34" s="75"/>
      <c r="G34" s="74"/>
      <c r="H34" s="75"/>
    </row>
    <row r="35" spans="4:8">
      <c r="D35" s="74"/>
      <c r="E35" s="75"/>
      <c r="G35" s="74"/>
      <c r="H35" s="75"/>
    </row>
    <row r="36" spans="4:8">
      <c r="D36" s="74"/>
      <c r="E36" s="75"/>
      <c r="G36" s="74"/>
      <c r="H36" s="75"/>
    </row>
    <row r="37" spans="4:8">
      <c r="D37" s="74"/>
      <c r="E37" s="75"/>
      <c r="G37" s="74"/>
      <c r="H37" s="75"/>
    </row>
    <row r="38" spans="4:8">
      <c r="D38" s="74"/>
      <c r="E38" s="75"/>
      <c r="G38" s="74"/>
      <c r="H38" s="75"/>
    </row>
    <row r="39" spans="4:8">
      <c r="D39" s="74"/>
      <c r="E39" s="75"/>
      <c r="G39" s="74"/>
      <c r="H39" s="75"/>
    </row>
    <row r="40" spans="4:8">
      <c r="D40" s="74"/>
      <c r="E40" s="75"/>
      <c r="G40" s="74"/>
      <c r="H40" s="75"/>
    </row>
    <row r="41" spans="4:8">
      <c r="D41" s="74"/>
      <c r="E41" s="75"/>
      <c r="G41" s="74"/>
      <c r="H41" s="75"/>
    </row>
    <row r="42" spans="4:8" ht="15" thickBot="1">
      <c r="D42" s="76"/>
      <c r="E42" s="77"/>
      <c r="G42" s="76"/>
      <c r="H42" s="77"/>
    </row>
    <row r="43" spans="4:8" ht="15" thickTop="1"/>
  </sheetData>
  <phoneticPr fontId="1"/>
  <conditionalFormatting sqref="B2 K3:K8 D3:E42 G3:H42">
    <cfRule type="containsBlanks" dxfId="2" priority="1">
      <formula>LEN(TRIM(B2))=0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ADB70-5EEF-4C67-827D-18A2A5493880}">
  <sheetPr>
    <tabColor rgb="FFFFFF00"/>
  </sheetPr>
  <dimension ref="A1"/>
  <sheetViews>
    <sheetView topLeftCell="A36" zoomScaleNormal="100" workbookViewId="0">
      <selection activeCell="X37" sqref="X37"/>
    </sheetView>
  </sheetViews>
  <sheetFormatPr defaultColWidth="9" defaultRowHeight="14.4"/>
  <cols>
    <col min="1" max="21" width="5.59765625" style="86" customWidth="1"/>
    <col min="22" max="16384" width="9" style="86"/>
  </cols>
  <sheetData/>
  <phoneticPr fontId="1"/>
  <pageMargins left="0.19685039370078741" right="0.19685039370078741" top="0.19685039370078741" bottom="0.19685039370078741" header="0.31496062992125984" footer="0.31496062992125984"/>
  <pageSetup paperSize="9" orientation="portrait" horizontalDpi="4294967292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7792F-B7CD-41A7-95B3-D332B0675DC1}">
  <sheetPr>
    <tabColor rgb="FFFFFF00"/>
  </sheetPr>
  <dimension ref="A1:O153"/>
  <sheetViews>
    <sheetView workbookViewId="0">
      <selection activeCell="E15" sqref="E15"/>
    </sheetView>
  </sheetViews>
  <sheetFormatPr defaultColWidth="9.19921875" defaultRowHeight="13.2"/>
  <cols>
    <col min="1" max="1" width="8.69921875" style="25" bestFit="1" customWidth="1"/>
    <col min="2" max="2" width="21.5" style="25" bestFit="1" customWidth="1"/>
    <col min="3" max="3" width="24.8984375" style="25" bestFit="1" customWidth="1"/>
    <col min="4" max="4" width="8.69921875" style="25" bestFit="1" customWidth="1"/>
    <col min="5" max="5" width="17" style="25" customWidth="1"/>
    <col min="6" max="6" width="23.5" style="25" customWidth="1"/>
    <col min="7" max="7" width="9.19921875" style="15" customWidth="1"/>
    <col min="8" max="8" width="14.5" style="15" bestFit="1" customWidth="1"/>
    <col min="9" max="9" width="25.69921875" style="15" customWidth="1"/>
    <col min="10" max="10" width="9.19921875" style="15" customWidth="1"/>
    <col min="11" max="11" width="21.19921875" style="15" customWidth="1"/>
    <col min="12" max="12" width="19.19921875" style="15" bestFit="1" customWidth="1"/>
    <col min="13" max="13" width="9.19921875" style="15"/>
    <col min="14" max="14" width="18.3984375" style="15" customWidth="1"/>
    <col min="15" max="15" width="26.09765625" style="15" bestFit="1" customWidth="1"/>
    <col min="16" max="16384" width="9.19921875" style="25"/>
  </cols>
  <sheetData>
    <row r="1" spans="1:15" s="15" customFormat="1" ht="21.75" customHeight="1" thickBot="1">
      <c r="A1" s="183" t="s">
        <v>42</v>
      </c>
      <c r="B1" s="184"/>
      <c r="C1" s="185"/>
      <c r="D1" s="183" t="s">
        <v>43</v>
      </c>
      <c r="E1" s="184"/>
      <c r="F1" s="185"/>
      <c r="G1" s="186" t="s">
        <v>44</v>
      </c>
      <c r="H1" s="184"/>
      <c r="I1" s="185"/>
      <c r="J1" s="187" t="s">
        <v>45</v>
      </c>
      <c r="K1" s="184"/>
      <c r="L1" s="185"/>
      <c r="M1" s="188" t="s">
        <v>46</v>
      </c>
      <c r="N1" s="184"/>
      <c r="O1" s="185"/>
    </row>
    <row r="2" spans="1:15">
      <c r="A2" s="16">
        <v>380000</v>
      </c>
      <c r="B2" s="17" t="s">
        <v>22</v>
      </c>
      <c r="C2" s="18" t="s">
        <v>47</v>
      </c>
      <c r="D2" s="16">
        <v>490001</v>
      </c>
      <c r="E2" s="17" t="s">
        <v>48</v>
      </c>
      <c r="F2" s="18" t="s">
        <v>49</v>
      </c>
      <c r="G2" s="19">
        <v>383001</v>
      </c>
      <c r="H2" s="20" t="s">
        <v>50</v>
      </c>
      <c r="I2" s="21" t="s">
        <v>51</v>
      </c>
      <c r="J2" s="22">
        <v>385000</v>
      </c>
      <c r="K2" s="23" t="s">
        <v>52</v>
      </c>
      <c r="L2" s="24" t="s">
        <v>53</v>
      </c>
      <c r="M2" s="22">
        <v>388001</v>
      </c>
      <c r="N2" s="23" t="s">
        <v>54</v>
      </c>
      <c r="O2" s="24" t="s">
        <v>55</v>
      </c>
    </row>
    <row r="3" spans="1:15">
      <c r="A3" s="26">
        <v>380001</v>
      </c>
      <c r="B3" s="27" t="s">
        <v>56</v>
      </c>
      <c r="C3" s="28" t="s">
        <v>57</v>
      </c>
      <c r="D3" s="26">
        <v>490010</v>
      </c>
      <c r="E3" s="27" t="s">
        <v>58</v>
      </c>
      <c r="F3" s="28" t="s">
        <v>59</v>
      </c>
      <c r="G3" s="29">
        <v>383091</v>
      </c>
      <c r="H3" s="30" t="s">
        <v>60</v>
      </c>
      <c r="I3" s="31" t="s">
        <v>61</v>
      </c>
      <c r="J3" s="32">
        <v>385001</v>
      </c>
      <c r="K3" s="30" t="s">
        <v>50</v>
      </c>
      <c r="L3" s="33" t="s">
        <v>62</v>
      </c>
      <c r="M3" s="32">
        <v>388002</v>
      </c>
      <c r="N3" s="30" t="s">
        <v>63</v>
      </c>
      <c r="O3" s="33" t="s">
        <v>64</v>
      </c>
    </row>
    <row r="4" spans="1:15">
      <c r="A4" s="26">
        <v>380002</v>
      </c>
      <c r="B4" s="27" t="s">
        <v>65</v>
      </c>
      <c r="C4" s="28" t="s">
        <v>66</v>
      </c>
      <c r="D4" s="26">
        <v>490016</v>
      </c>
      <c r="E4" s="27" t="s">
        <v>67</v>
      </c>
      <c r="F4" s="28" t="s">
        <v>68</v>
      </c>
      <c r="G4" s="29">
        <v>383092</v>
      </c>
      <c r="H4" s="30" t="s">
        <v>69</v>
      </c>
      <c r="I4" s="31" t="s">
        <v>70</v>
      </c>
      <c r="J4" s="32">
        <v>385002</v>
      </c>
      <c r="K4" s="30" t="s">
        <v>71</v>
      </c>
      <c r="L4" s="33" t="s">
        <v>72</v>
      </c>
      <c r="M4" s="32">
        <v>388003</v>
      </c>
      <c r="N4" s="30" t="s">
        <v>73</v>
      </c>
      <c r="O4" s="33" t="s">
        <v>74</v>
      </c>
    </row>
    <row r="5" spans="1:15">
      <c r="A5" s="26">
        <v>380003</v>
      </c>
      <c r="B5" s="27" t="s">
        <v>75</v>
      </c>
      <c r="C5" s="28" t="s">
        <v>76</v>
      </c>
      <c r="D5" s="26">
        <v>490024</v>
      </c>
      <c r="E5" s="27" t="s">
        <v>77</v>
      </c>
      <c r="F5" s="28" t="s">
        <v>78</v>
      </c>
      <c r="G5" s="29">
        <v>383101</v>
      </c>
      <c r="H5" s="30" t="s">
        <v>79</v>
      </c>
      <c r="I5" s="31" t="s">
        <v>80</v>
      </c>
      <c r="J5" s="32">
        <v>385003</v>
      </c>
      <c r="K5" s="30" t="s">
        <v>81</v>
      </c>
      <c r="L5" s="33" t="s">
        <v>82</v>
      </c>
      <c r="M5" s="32">
        <v>388004</v>
      </c>
      <c r="N5" s="30" t="s">
        <v>83</v>
      </c>
      <c r="O5" s="33" t="s">
        <v>84</v>
      </c>
    </row>
    <row r="6" spans="1:15">
      <c r="A6" s="26">
        <v>380005</v>
      </c>
      <c r="B6" s="27" t="s">
        <v>85</v>
      </c>
      <c r="C6" s="28" t="s">
        <v>86</v>
      </c>
      <c r="D6" s="26">
        <v>490025</v>
      </c>
      <c r="E6" s="27" t="s">
        <v>87</v>
      </c>
      <c r="F6" s="28" t="s">
        <v>88</v>
      </c>
      <c r="G6" s="29">
        <v>383102</v>
      </c>
      <c r="H6" s="30" t="s">
        <v>89</v>
      </c>
      <c r="I6" s="31" t="s">
        <v>90</v>
      </c>
      <c r="J6" s="32">
        <v>385004</v>
      </c>
      <c r="K6" s="30" t="s">
        <v>91</v>
      </c>
      <c r="L6" s="33" t="s">
        <v>92</v>
      </c>
      <c r="M6" s="32">
        <v>388005</v>
      </c>
      <c r="N6" s="30" t="s">
        <v>93</v>
      </c>
      <c r="O6" s="33" t="s">
        <v>94</v>
      </c>
    </row>
    <row r="7" spans="1:15">
      <c r="A7" s="26">
        <v>380006</v>
      </c>
      <c r="B7" s="27" t="s">
        <v>95</v>
      </c>
      <c r="C7" s="28" t="s">
        <v>96</v>
      </c>
      <c r="D7" s="26">
        <v>490034</v>
      </c>
      <c r="E7" s="27" t="s">
        <v>97</v>
      </c>
      <c r="F7" s="28" t="s">
        <v>98</v>
      </c>
      <c r="G7" s="29">
        <v>383103</v>
      </c>
      <c r="H7" s="30" t="s">
        <v>99</v>
      </c>
      <c r="I7" s="31" t="s">
        <v>100</v>
      </c>
      <c r="J7" s="32">
        <v>385006</v>
      </c>
      <c r="K7" s="30" t="s">
        <v>101</v>
      </c>
      <c r="L7" s="33" t="s">
        <v>102</v>
      </c>
      <c r="M7" s="32">
        <v>388006</v>
      </c>
      <c r="N7" s="30" t="s">
        <v>103</v>
      </c>
      <c r="O7" s="33" t="s">
        <v>104</v>
      </c>
    </row>
    <row r="8" spans="1:15">
      <c r="A8" s="26">
        <v>380008</v>
      </c>
      <c r="B8" s="27" t="s">
        <v>105</v>
      </c>
      <c r="C8" s="28" t="s">
        <v>106</v>
      </c>
      <c r="D8" s="26">
        <v>490051</v>
      </c>
      <c r="E8" s="27" t="s">
        <v>107</v>
      </c>
      <c r="F8" s="28" t="s">
        <v>108</v>
      </c>
      <c r="G8" s="29">
        <v>383104</v>
      </c>
      <c r="H8" s="30" t="s">
        <v>109</v>
      </c>
      <c r="I8" s="31" t="s">
        <v>110</v>
      </c>
      <c r="J8" s="32">
        <v>385007</v>
      </c>
      <c r="K8" s="30" t="s">
        <v>111</v>
      </c>
      <c r="L8" s="33" t="s">
        <v>112</v>
      </c>
      <c r="M8" s="32">
        <v>388007</v>
      </c>
      <c r="N8" s="30" t="s">
        <v>113</v>
      </c>
      <c r="O8" s="33" t="s">
        <v>114</v>
      </c>
    </row>
    <row r="9" spans="1:15">
      <c r="A9" s="26">
        <v>380009</v>
      </c>
      <c r="B9" s="27" t="s">
        <v>115</v>
      </c>
      <c r="C9" s="28" t="s">
        <v>116</v>
      </c>
      <c r="D9" s="26">
        <v>490053</v>
      </c>
      <c r="E9" s="27" t="s">
        <v>117</v>
      </c>
      <c r="F9" s="28" t="s">
        <v>118</v>
      </c>
      <c r="G9" s="29">
        <v>383105</v>
      </c>
      <c r="H9" s="30" t="s">
        <v>119</v>
      </c>
      <c r="I9" s="31" t="s">
        <v>120</v>
      </c>
      <c r="J9" s="32">
        <v>385008</v>
      </c>
      <c r="K9" s="30" t="s">
        <v>121</v>
      </c>
      <c r="L9" s="33" t="s">
        <v>122</v>
      </c>
      <c r="M9" s="32">
        <v>388008</v>
      </c>
      <c r="N9" s="30" t="s">
        <v>123</v>
      </c>
      <c r="O9" s="33" t="s">
        <v>124</v>
      </c>
    </row>
    <row r="10" spans="1:15">
      <c r="A10" s="26">
        <v>380014</v>
      </c>
      <c r="B10" s="27" t="s">
        <v>125</v>
      </c>
      <c r="C10" s="28" t="s">
        <v>126</v>
      </c>
      <c r="D10" s="26">
        <v>490058</v>
      </c>
      <c r="E10" s="27" t="s">
        <v>127</v>
      </c>
      <c r="F10" s="28" t="s">
        <v>128</v>
      </c>
      <c r="G10" s="29">
        <v>383106</v>
      </c>
      <c r="H10" s="30" t="s">
        <v>129</v>
      </c>
      <c r="I10" s="31" t="s">
        <v>130</v>
      </c>
      <c r="J10" s="32">
        <v>385009</v>
      </c>
      <c r="K10" s="30" t="s">
        <v>131</v>
      </c>
      <c r="L10" s="33" t="s">
        <v>132</v>
      </c>
      <c r="M10" s="32">
        <v>388009</v>
      </c>
      <c r="N10" s="30" t="s">
        <v>133</v>
      </c>
      <c r="O10" s="33" t="s">
        <v>134</v>
      </c>
    </row>
    <row r="11" spans="1:15">
      <c r="A11" s="26">
        <v>380019</v>
      </c>
      <c r="B11" s="27" t="s">
        <v>135</v>
      </c>
      <c r="C11" s="28" t="s">
        <v>136</v>
      </c>
      <c r="D11" s="26">
        <v>490061</v>
      </c>
      <c r="E11" s="27" t="s">
        <v>137</v>
      </c>
      <c r="F11" s="28" t="s">
        <v>138</v>
      </c>
      <c r="G11" s="29">
        <v>383107</v>
      </c>
      <c r="H11" s="30" t="s">
        <v>139</v>
      </c>
      <c r="I11" s="31" t="s">
        <v>140</v>
      </c>
      <c r="J11" s="32">
        <v>385010</v>
      </c>
      <c r="K11" s="30" t="s">
        <v>141</v>
      </c>
      <c r="L11" s="33" t="s">
        <v>142</v>
      </c>
      <c r="M11" s="32">
        <v>388010</v>
      </c>
      <c r="N11" s="30" t="s">
        <v>143</v>
      </c>
      <c r="O11" s="33" t="s">
        <v>144</v>
      </c>
    </row>
    <row r="12" spans="1:15">
      <c r="A12" s="26">
        <v>380020</v>
      </c>
      <c r="B12" s="27" t="s">
        <v>145</v>
      </c>
      <c r="C12" s="28" t="s">
        <v>146</v>
      </c>
      <c r="D12" s="26">
        <v>490062</v>
      </c>
      <c r="E12" s="27" t="s">
        <v>147</v>
      </c>
      <c r="F12" s="28" t="s">
        <v>148</v>
      </c>
      <c r="G12" s="29">
        <v>383108</v>
      </c>
      <c r="H12" s="30" t="s">
        <v>149</v>
      </c>
      <c r="I12" s="31" t="s">
        <v>150</v>
      </c>
      <c r="J12" s="32">
        <v>385011</v>
      </c>
      <c r="K12" s="30" t="s">
        <v>151</v>
      </c>
      <c r="L12" s="33" t="s">
        <v>152</v>
      </c>
      <c r="M12" s="32">
        <v>388011</v>
      </c>
      <c r="N12" s="30" t="s">
        <v>153</v>
      </c>
      <c r="O12" s="33" t="s">
        <v>154</v>
      </c>
    </row>
    <row r="13" spans="1:15">
      <c r="A13" s="26">
        <v>380021</v>
      </c>
      <c r="B13" s="27" t="s">
        <v>155</v>
      </c>
      <c r="C13" s="28" t="s">
        <v>156</v>
      </c>
      <c r="D13" s="26">
        <v>490064</v>
      </c>
      <c r="E13" s="27" t="s">
        <v>157</v>
      </c>
      <c r="F13" s="28" t="s">
        <v>158</v>
      </c>
      <c r="G13" s="29">
        <v>383109</v>
      </c>
      <c r="H13" s="30" t="s">
        <v>159</v>
      </c>
      <c r="I13" s="31" t="s">
        <v>160</v>
      </c>
      <c r="J13" s="32">
        <v>385013</v>
      </c>
      <c r="K13" s="30" t="s">
        <v>161</v>
      </c>
      <c r="L13" s="33" t="s">
        <v>162</v>
      </c>
      <c r="M13" s="32">
        <v>388012</v>
      </c>
      <c r="N13" s="30" t="s">
        <v>163</v>
      </c>
      <c r="O13" s="33" t="s">
        <v>164</v>
      </c>
    </row>
    <row r="14" spans="1:15">
      <c r="A14" s="26">
        <v>380022</v>
      </c>
      <c r="B14" s="27" t="s">
        <v>165</v>
      </c>
      <c r="C14" s="28" t="s">
        <v>166</v>
      </c>
      <c r="D14" s="26">
        <v>490066</v>
      </c>
      <c r="E14" s="27" t="s">
        <v>167</v>
      </c>
      <c r="F14" s="28" t="s">
        <v>168</v>
      </c>
      <c r="G14" s="29">
        <v>383110</v>
      </c>
      <c r="H14" s="30" t="s">
        <v>169</v>
      </c>
      <c r="I14" s="31" t="s">
        <v>170</v>
      </c>
      <c r="J14" s="32">
        <v>385014</v>
      </c>
      <c r="K14" s="30" t="s">
        <v>171</v>
      </c>
      <c r="L14" s="33" t="s">
        <v>172</v>
      </c>
      <c r="M14" s="32">
        <v>388013</v>
      </c>
      <c r="N14" s="30" t="s">
        <v>173</v>
      </c>
      <c r="O14" s="33" t="s">
        <v>174</v>
      </c>
    </row>
    <row r="15" spans="1:15">
      <c r="A15" s="26">
        <v>380023</v>
      </c>
      <c r="B15" s="27" t="s">
        <v>175</v>
      </c>
      <c r="C15" s="28" t="s">
        <v>176</v>
      </c>
      <c r="D15" s="26">
        <v>490068</v>
      </c>
      <c r="E15" s="27" t="s">
        <v>177</v>
      </c>
      <c r="F15" s="28" t="s">
        <v>178</v>
      </c>
      <c r="G15" s="29">
        <v>383111</v>
      </c>
      <c r="H15" s="30" t="s">
        <v>179</v>
      </c>
      <c r="I15" s="31" t="s">
        <v>180</v>
      </c>
      <c r="J15" s="32">
        <v>385018</v>
      </c>
      <c r="K15" s="30" t="s">
        <v>181</v>
      </c>
      <c r="L15" s="33" t="s">
        <v>182</v>
      </c>
      <c r="M15" s="32">
        <v>388014</v>
      </c>
      <c r="N15" s="30" t="s">
        <v>183</v>
      </c>
      <c r="O15" s="33" t="s">
        <v>184</v>
      </c>
    </row>
    <row r="16" spans="1:15">
      <c r="A16" s="26">
        <v>380026</v>
      </c>
      <c r="B16" s="27" t="s">
        <v>185</v>
      </c>
      <c r="C16" s="28" t="s">
        <v>186</v>
      </c>
      <c r="D16" s="26">
        <v>490069</v>
      </c>
      <c r="E16" s="27" t="s">
        <v>187</v>
      </c>
      <c r="F16" s="28" t="s">
        <v>188</v>
      </c>
      <c r="G16" s="29">
        <v>383112</v>
      </c>
      <c r="H16" s="30" t="s">
        <v>189</v>
      </c>
      <c r="I16" s="31" t="s">
        <v>190</v>
      </c>
      <c r="J16" s="32">
        <v>385020</v>
      </c>
      <c r="K16" s="30" t="s">
        <v>191</v>
      </c>
      <c r="L16" s="33" t="s">
        <v>192</v>
      </c>
      <c r="M16" s="32">
        <v>388015</v>
      </c>
      <c r="N16" s="30" t="s">
        <v>193</v>
      </c>
      <c r="O16" s="33" t="s">
        <v>194</v>
      </c>
    </row>
    <row r="17" spans="1:15">
      <c r="A17" s="26">
        <v>380027</v>
      </c>
      <c r="B17" s="27" t="s">
        <v>195</v>
      </c>
      <c r="C17" s="28" t="s">
        <v>196</v>
      </c>
      <c r="D17" s="26">
        <v>490070</v>
      </c>
      <c r="E17" s="27" t="s">
        <v>197</v>
      </c>
      <c r="F17" s="28" t="s">
        <v>198</v>
      </c>
      <c r="G17" s="29">
        <v>383113</v>
      </c>
      <c r="H17" s="30" t="s">
        <v>199</v>
      </c>
      <c r="I17" s="31" t="s">
        <v>200</v>
      </c>
      <c r="J17" s="32">
        <v>385021</v>
      </c>
      <c r="K17" s="30" t="s">
        <v>201</v>
      </c>
      <c r="L17" s="33" t="s">
        <v>202</v>
      </c>
      <c r="M17" s="32">
        <v>388016</v>
      </c>
      <c r="N17" s="30" t="s">
        <v>203</v>
      </c>
      <c r="O17" s="33" t="s">
        <v>204</v>
      </c>
    </row>
    <row r="18" spans="1:15">
      <c r="A18" s="26">
        <v>380028</v>
      </c>
      <c r="B18" s="27" t="s">
        <v>205</v>
      </c>
      <c r="C18" s="28" t="s">
        <v>206</v>
      </c>
      <c r="D18" s="26">
        <v>490075</v>
      </c>
      <c r="E18" s="27" t="s">
        <v>207</v>
      </c>
      <c r="F18" s="28" t="s">
        <v>208</v>
      </c>
      <c r="G18" s="29">
        <v>383114</v>
      </c>
      <c r="H18" s="30" t="s">
        <v>209</v>
      </c>
      <c r="I18" s="31" t="s">
        <v>210</v>
      </c>
      <c r="J18" s="32">
        <v>385022</v>
      </c>
      <c r="K18" s="30" t="s">
        <v>211</v>
      </c>
      <c r="L18" s="33" t="s">
        <v>212</v>
      </c>
      <c r="M18" s="32">
        <v>388017</v>
      </c>
      <c r="N18" s="30" t="s">
        <v>213</v>
      </c>
      <c r="O18" s="33" t="s">
        <v>214</v>
      </c>
    </row>
    <row r="19" spans="1:15">
      <c r="A19" s="26">
        <v>380029</v>
      </c>
      <c r="B19" s="27" t="s">
        <v>215</v>
      </c>
      <c r="C19" s="28" t="s">
        <v>216</v>
      </c>
      <c r="D19" s="26">
        <v>490096</v>
      </c>
      <c r="E19" s="27" t="s">
        <v>217</v>
      </c>
      <c r="F19" s="28" t="s">
        <v>218</v>
      </c>
      <c r="G19" s="29">
        <v>383115</v>
      </c>
      <c r="H19" s="30" t="s">
        <v>219</v>
      </c>
      <c r="I19" s="31" t="s">
        <v>220</v>
      </c>
      <c r="J19" s="32">
        <v>385023</v>
      </c>
      <c r="K19" s="30" t="s">
        <v>221</v>
      </c>
      <c r="L19" s="33" t="s">
        <v>222</v>
      </c>
      <c r="M19" s="32">
        <v>388018</v>
      </c>
      <c r="N19" s="30" t="s">
        <v>223</v>
      </c>
      <c r="O19" s="33" t="s">
        <v>224</v>
      </c>
    </row>
    <row r="20" spans="1:15">
      <c r="A20" s="26">
        <v>380034</v>
      </c>
      <c r="B20" s="27" t="s">
        <v>225</v>
      </c>
      <c r="C20" s="28" t="s">
        <v>226</v>
      </c>
      <c r="D20" s="26">
        <v>491040</v>
      </c>
      <c r="E20" s="27" t="s">
        <v>227</v>
      </c>
      <c r="F20" s="28" t="s">
        <v>228</v>
      </c>
      <c r="G20" s="29">
        <v>383116</v>
      </c>
      <c r="H20" s="30" t="s">
        <v>229</v>
      </c>
      <c r="I20" s="31" t="s">
        <v>230</v>
      </c>
      <c r="J20" s="32">
        <v>385024</v>
      </c>
      <c r="K20" s="30" t="s">
        <v>231</v>
      </c>
      <c r="L20" s="33" t="s">
        <v>232</v>
      </c>
      <c r="M20" s="32">
        <v>388019</v>
      </c>
      <c r="N20" s="30" t="s">
        <v>233</v>
      </c>
      <c r="O20" s="33" t="s">
        <v>234</v>
      </c>
    </row>
    <row r="21" spans="1:15">
      <c r="A21" s="26">
        <v>380035</v>
      </c>
      <c r="B21" s="27" t="s">
        <v>235</v>
      </c>
      <c r="C21" s="28" t="s">
        <v>236</v>
      </c>
      <c r="D21" s="26">
        <v>492037</v>
      </c>
      <c r="E21" s="27" t="s">
        <v>237</v>
      </c>
      <c r="F21" s="28" t="s">
        <v>238</v>
      </c>
      <c r="G21" s="29">
        <v>383117</v>
      </c>
      <c r="H21" s="30" t="s">
        <v>239</v>
      </c>
      <c r="I21" s="31" t="s">
        <v>240</v>
      </c>
      <c r="J21" s="32">
        <v>385025</v>
      </c>
      <c r="K21" s="30" t="s">
        <v>241</v>
      </c>
      <c r="L21" s="33" t="s">
        <v>242</v>
      </c>
      <c r="M21" s="32">
        <v>388020</v>
      </c>
      <c r="N21" s="30" t="s">
        <v>243</v>
      </c>
      <c r="O21" s="33" t="s">
        <v>244</v>
      </c>
    </row>
    <row r="22" spans="1:15">
      <c r="A22" s="26">
        <v>380036</v>
      </c>
      <c r="B22" s="27" t="s">
        <v>245</v>
      </c>
      <c r="C22" s="28" t="s">
        <v>246</v>
      </c>
      <c r="D22" s="26">
        <v>492051</v>
      </c>
      <c r="E22" s="27" t="s">
        <v>247</v>
      </c>
      <c r="F22" s="28" t="s">
        <v>248</v>
      </c>
      <c r="G22" s="29">
        <v>383118</v>
      </c>
      <c r="H22" s="30" t="s">
        <v>249</v>
      </c>
      <c r="I22" s="31" t="s">
        <v>250</v>
      </c>
      <c r="J22" s="32">
        <v>385026</v>
      </c>
      <c r="K22" s="30" t="s">
        <v>251</v>
      </c>
      <c r="L22" s="33" t="s">
        <v>252</v>
      </c>
      <c r="M22" s="32">
        <v>388021</v>
      </c>
      <c r="N22" s="30" t="s">
        <v>253</v>
      </c>
      <c r="O22" s="33" t="s">
        <v>254</v>
      </c>
    </row>
    <row r="23" spans="1:15">
      <c r="A23" s="26">
        <v>380037</v>
      </c>
      <c r="B23" s="27" t="s">
        <v>233</v>
      </c>
      <c r="C23" s="28" t="s">
        <v>234</v>
      </c>
      <c r="D23" s="26">
        <v>492062</v>
      </c>
      <c r="E23" s="27" t="s">
        <v>255</v>
      </c>
      <c r="F23" s="28" t="s">
        <v>256</v>
      </c>
      <c r="G23" s="29">
        <v>383119</v>
      </c>
      <c r="H23" s="30" t="s">
        <v>257</v>
      </c>
      <c r="I23" s="31" t="s">
        <v>258</v>
      </c>
      <c r="J23" s="32">
        <v>385028</v>
      </c>
      <c r="K23" s="30" t="s">
        <v>259</v>
      </c>
      <c r="L23" s="33" t="s">
        <v>260</v>
      </c>
      <c r="M23" s="32">
        <v>388022</v>
      </c>
      <c r="N23" s="30" t="s">
        <v>261</v>
      </c>
      <c r="O23" s="33" t="s">
        <v>262</v>
      </c>
    </row>
    <row r="24" spans="1:15">
      <c r="A24" s="26">
        <v>380038</v>
      </c>
      <c r="B24" s="27" t="s">
        <v>263</v>
      </c>
      <c r="C24" s="28" t="s">
        <v>264</v>
      </c>
      <c r="D24" s="26">
        <v>492085</v>
      </c>
      <c r="E24" s="27" t="s">
        <v>265</v>
      </c>
      <c r="F24" s="28" t="s">
        <v>266</v>
      </c>
      <c r="G24" s="29">
        <v>383120</v>
      </c>
      <c r="H24" s="30" t="s">
        <v>267</v>
      </c>
      <c r="I24" s="31" t="s">
        <v>268</v>
      </c>
      <c r="J24" s="32">
        <v>385029</v>
      </c>
      <c r="K24" s="30" t="s">
        <v>269</v>
      </c>
      <c r="L24" s="33" t="s">
        <v>270</v>
      </c>
      <c r="M24" s="32">
        <v>388023</v>
      </c>
      <c r="N24" s="30" t="s">
        <v>271</v>
      </c>
      <c r="O24" s="33" t="s">
        <v>272</v>
      </c>
    </row>
    <row r="25" spans="1:15">
      <c r="A25" s="26">
        <v>380039</v>
      </c>
      <c r="B25" s="27" t="s">
        <v>273</v>
      </c>
      <c r="C25" s="28" t="s">
        <v>274</v>
      </c>
      <c r="D25" s="26">
        <v>492092</v>
      </c>
      <c r="E25" s="27" t="s">
        <v>275</v>
      </c>
      <c r="F25" s="28" t="s">
        <v>276</v>
      </c>
      <c r="G25" s="29">
        <v>383121</v>
      </c>
      <c r="H25" s="30" t="s">
        <v>277</v>
      </c>
      <c r="I25" s="31" t="s">
        <v>278</v>
      </c>
      <c r="J25" s="32">
        <v>385030</v>
      </c>
      <c r="K25" s="30" t="s">
        <v>279</v>
      </c>
      <c r="L25" s="33" t="s">
        <v>280</v>
      </c>
      <c r="M25" s="32">
        <v>388024</v>
      </c>
      <c r="N25" s="30" t="s">
        <v>281</v>
      </c>
      <c r="O25" s="33" t="s">
        <v>282</v>
      </c>
    </row>
    <row r="26" spans="1:15">
      <c r="A26" s="26">
        <v>380040</v>
      </c>
      <c r="B26" s="27" t="s">
        <v>283</v>
      </c>
      <c r="C26" s="28" t="s">
        <v>284</v>
      </c>
      <c r="D26" s="26">
        <v>492093</v>
      </c>
      <c r="E26" s="27" t="s">
        <v>285</v>
      </c>
      <c r="F26" s="28" t="s">
        <v>286</v>
      </c>
      <c r="G26" s="29">
        <v>383122</v>
      </c>
      <c r="H26" s="30" t="s">
        <v>287</v>
      </c>
      <c r="I26" s="31" t="s">
        <v>288</v>
      </c>
      <c r="J26" s="32">
        <v>385035</v>
      </c>
      <c r="K26" s="30" t="s">
        <v>289</v>
      </c>
      <c r="L26" s="33" t="s">
        <v>290</v>
      </c>
      <c r="M26" s="32">
        <v>388025</v>
      </c>
      <c r="N26" s="30" t="s">
        <v>291</v>
      </c>
      <c r="O26" s="33" t="s">
        <v>292</v>
      </c>
    </row>
    <row r="27" spans="1:15">
      <c r="A27" s="26">
        <v>380041</v>
      </c>
      <c r="B27" s="27" t="s">
        <v>293</v>
      </c>
      <c r="C27" s="28" t="s">
        <v>294</v>
      </c>
      <c r="D27" s="26">
        <v>492116</v>
      </c>
      <c r="E27" s="27" t="s">
        <v>295</v>
      </c>
      <c r="F27" s="28" t="s">
        <v>296</v>
      </c>
      <c r="G27" s="29">
        <v>383123</v>
      </c>
      <c r="H27" s="30" t="s">
        <v>297</v>
      </c>
      <c r="I27" s="31" t="s">
        <v>298</v>
      </c>
      <c r="J27" s="32">
        <v>385036</v>
      </c>
      <c r="K27" s="30" t="s">
        <v>299</v>
      </c>
      <c r="L27" s="33" t="s">
        <v>300</v>
      </c>
      <c r="M27" s="32">
        <v>388026</v>
      </c>
      <c r="N27" s="30" t="s">
        <v>301</v>
      </c>
      <c r="O27" s="33" t="s">
        <v>302</v>
      </c>
    </row>
    <row r="28" spans="1:15">
      <c r="A28" s="26">
        <v>380042</v>
      </c>
      <c r="B28" s="27" t="s">
        <v>303</v>
      </c>
      <c r="C28" s="28" t="s">
        <v>304</v>
      </c>
      <c r="D28" s="26">
        <v>492122</v>
      </c>
      <c r="E28" s="27" t="s">
        <v>305</v>
      </c>
      <c r="F28" s="28" t="s">
        <v>306</v>
      </c>
      <c r="G28" s="29">
        <v>383124</v>
      </c>
      <c r="H28" s="30" t="s">
        <v>101</v>
      </c>
      <c r="I28" s="31" t="s">
        <v>102</v>
      </c>
      <c r="J28" s="32">
        <v>385037</v>
      </c>
      <c r="K28" s="30" t="s">
        <v>307</v>
      </c>
      <c r="L28" s="33" t="s">
        <v>308</v>
      </c>
      <c r="M28" s="32">
        <v>388027</v>
      </c>
      <c r="N28" s="30" t="s">
        <v>309</v>
      </c>
      <c r="O28" s="33" t="s">
        <v>310</v>
      </c>
    </row>
    <row r="29" spans="1:15">
      <c r="A29" s="26">
        <v>380043</v>
      </c>
      <c r="B29" s="27" t="s">
        <v>311</v>
      </c>
      <c r="C29" s="28" t="s">
        <v>312</v>
      </c>
      <c r="D29" s="26">
        <v>492123</v>
      </c>
      <c r="E29" s="27" t="s">
        <v>313</v>
      </c>
      <c r="F29" s="28" t="s">
        <v>314</v>
      </c>
      <c r="G29" s="29">
        <v>383125</v>
      </c>
      <c r="H29" s="30" t="s">
        <v>279</v>
      </c>
      <c r="I29" s="31" t="s">
        <v>280</v>
      </c>
      <c r="J29" s="32">
        <v>385038</v>
      </c>
      <c r="K29" s="30" t="s">
        <v>315</v>
      </c>
      <c r="L29" s="33" t="s">
        <v>316</v>
      </c>
      <c r="M29" s="32">
        <v>388028</v>
      </c>
      <c r="N29" s="30" t="s">
        <v>317</v>
      </c>
      <c r="O29" s="33" t="s">
        <v>318</v>
      </c>
    </row>
    <row r="30" spans="1:15">
      <c r="A30" s="26">
        <v>380044</v>
      </c>
      <c r="B30" s="27" t="s">
        <v>319</v>
      </c>
      <c r="C30" s="28" t="s">
        <v>320</v>
      </c>
      <c r="D30" s="26">
        <v>492139</v>
      </c>
      <c r="E30" s="27" t="s">
        <v>321</v>
      </c>
      <c r="F30" s="28" t="s">
        <v>322</v>
      </c>
      <c r="G30" s="29">
        <v>383126</v>
      </c>
      <c r="H30" s="30" t="s">
        <v>323</v>
      </c>
      <c r="I30" s="31" t="s">
        <v>324</v>
      </c>
      <c r="J30" s="32">
        <v>385039</v>
      </c>
      <c r="K30" s="30" t="s">
        <v>325</v>
      </c>
      <c r="L30" s="33" t="s">
        <v>326</v>
      </c>
      <c r="M30" s="32">
        <v>388029</v>
      </c>
      <c r="N30" s="30" t="s">
        <v>327</v>
      </c>
      <c r="O30" s="33" t="s">
        <v>328</v>
      </c>
    </row>
    <row r="31" spans="1:15">
      <c r="A31" s="26">
        <v>380050</v>
      </c>
      <c r="B31" s="27" t="s">
        <v>329</v>
      </c>
      <c r="C31" s="28" t="s">
        <v>330</v>
      </c>
      <c r="D31" s="26">
        <v>492140</v>
      </c>
      <c r="E31" s="27" t="s">
        <v>331</v>
      </c>
      <c r="F31" s="28" t="s">
        <v>332</v>
      </c>
      <c r="G31" s="29">
        <v>383127</v>
      </c>
      <c r="H31" s="30" t="s">
        <v>333</v>
      </c>
      <c r="I31" s="31" t="s">
        <v>334</v>
      </c>
      <c r="J31" s="32">
        <v>385040</v>
      </c>
      <c r="K31" s="30" t="s">
        <v>209</v>
      </c>
      <c r="L31" s="33" t="s">
        <v>210</v>
      </c>
      <c r="M31" s="32">
        <v>388030</v>
      </c>
      <c r="N31" s="30" t="s">
        <v>335</v>
      </c>
      <c r="O31" s="33" t="s">
        <v>336</v>
      </c>
    </row>
    <row r="32" spans="1:15">
      <c r="A32" s="26">
        <v>380054</v>
      </c>
      <c r="B32" s="27" t="s">
        <v>337</v>
      </c>
      <c r="C32" s="28" t="s">
        <v>338</v>
      </c>
      <c r="D32" s="26">
        <v>492141</v>
      </c>
      <c r="E32" s="27" t="s">
        <v>339</v>
      </c>
      <c r="F32" s="28" t="s">
        <v>340</v>
      </c>
      <c r="G32" s="29">
        <v>383128</v>
      </c>
      <c r="H32" s="30" t="s">
        <v>341</v>
      </c>
      <c r="I32" s="31" t="s">
        <v>342</v>
      </c>
      <c r="J32" s="32">
        <v>385041</v>
      </c>
      <c r="K32" s="30" t="s">
        <v>199</v>
      </c>
      <c r="L32" s="33" t="s">
        <v>200</v>
      </c>
      <c r="M32" s="32">
        <v>388031</v>
      </c>
      <c r="N32" s="30" t="s">
        <v>343</v>
      </c>
      <c r="O32" s="33" t="s">
        <v>344</v>
      </c>
    </row>
    <row r="33" spans="1:15">
      <c r="A33" s="26">
        <v>380068</v>
      </c>
      <c r="B33" s="27" t="s">
        <v>345</v>
      </c>
      <c r="C33" s="28" t="s">
        <v>346</v>
      </c>
      <c r="D33" s="26">
        <v>492142</v>
      </c>
      <c r="E33" s="27" t="s">
        <v>347</v>
      </c>
      <c r="F33" s="28" t="s">
        <v>348</v>
      </c>
      <c r="G33" s="29">
        <v>383129</v>
      </c>
      <c r="H33" s="30" t="s">
        <v>349</v>
      </c>
      <c r="I33" s="31" t="s">
        <v>350</v>
      </c>
      <c r="J33" s="32">
        <v>385050</v>
      </c>
      <c r="K33" s="30" t="s">
        <v>351</v>
      </c>
      <c r="L33" s="33" t="s">
        <v>352</v>
      </c>
      <c r="M33" s="32">
        <v>388032</v>
      </c>
      <c r="N33" s="30" t="s">
        <v>353</v>
      </c>
      <c r="O33" s="33" t="s">
        <v>354</v>
      </c>
    </row>
    <row r="34" spans="1:15">
      <c r="A34" s="26">
        <v>380071</v>
      </c>
      <c r="B34" s="27" t="s">
        <v>355</v>
      </c>
      <c r="C34" s="28" t="s">
        <v>356</v>
      </c>
      <c r="D34" s="26">
        <v>492173</v>
      </c>
      <c r="E34" s="27" t="s">
        <v>357</v>
      </c>
      <c r="F34" s="28" t="s">
        <v>358</v>
      </c>
      <c r="G34" s="29">
        <v>383130</v>
      </c>
      <c r="H34" s="30" t="s">
        <v>359</v>
      </c>
      <c r="I34" s="31" t="s">
        <v>360</v>
      </c>
      <c r="J34" s="32">
        <v>385051</v>
      </c>
      <c r="K34" s="30" t="s">
        <v>361</v>
      </c>
      <c r="L34" s="33" t="s">
        <v>362</v>
      </c>
      <c r="M34" s="32">
        <v>388033</v>
      </c>
      <c r="N34" s="30" t="s">
        <v>363</v>
      </c>
      <c r="O34" s="33" t="s">
        <v>364</v>
      </c>
    </row>
    <row r="35" spans="1:15">
      <c r="A35" s="26">
        <v>380074</v>
      </c>
      <c r="B35" s="27" t="s">
        <v>365</v>
      </c>
      <c r="C35" s="28" t="s">
        <v>366</v>
      </c>
      <c r="D35" s="26">
        <v>492174</v>
      </c>
      <c r="E35" s="27" t="s">
        <v>367</v>
      </c>
      <c r="F35" s="28" t="s">
        <v>368</v>
      </c>
      <c r="G35" s="29">
        <v>383131</v>
      </c>
      <c r="H35" s="30" t="s">
        <v>369</v>
      </c>
      <c r="I35" s="31" t="s">
        <v>370</v>
      </c>
      <c r="J35" s="32">
        <v>385052</v>
      </c>
      <c r="K35" s="30" t="s">
        <v>371</v>
      </c>
      <c r="L35" s="33" t="s">
        <v>372</v>
      </c>
      <c r="M35" s="32">
        <v>388034</v>
      </c>
      <c r="N35" s="30" t="s">
        <v>373</v>
      </c>
      <c r="O35" s="33" t="s">
        <v>374</v>
      </c>
    </row>
    <row r="36" spans="1:15">
      <c r="A36" s="26">
        <v>380080</v>
      </c>
      <c r="B36" s="27" t="s">
        <v>375</v>
      </c>
      <c r="C36" s="28" t="s">
        <v>376</v>
      </c>
      <c r="D36" s="26">
        <v>492201</v>
      </c>
      <c r="E36" s="27" t="s">
        <v>377</v>
      </c>
      <c r="F36" s="28" t="s">
        <v>378</v>
      </c>
      <c r="G36" s="29">
        <v>383132</v>
      </c>
      <c r="H36" s="30" t="s">
        <v>379</v>
      </c>
      <c r="I36" s="31" t="s">
        <v>380</v>
      </c>
      <c r="J36" s="32">
        <v>385054</v>
      </c>
      <c r="K36" s="30" t="s">
        <v>381</v>
      </c>
      <c r="L36" s="33" t="s">
        <v>382</v>
      </c>
      <c r="M36" s="32">
        <v>388035</v>
      </c>
      <c r="N36" s="30" t="s">
        <v>383</v>
      </c>
      <c r="O36" s="33" t="s">
        <v>384</v>
      </c>
    </row>
    <row r="37" spans="1:15">
      <c r="A37" s="26">
        <v>380089</v>
      </c>
      <c r="B37" s="27" t="s">
        <v>385</v>
      </c>
      <c r="C37" s="28" t="s">
        <v>386</v>
      </c>
      <c r="D37" s="26">
        <v>492202</v>
      </c>
      <c r="E37" s="27" t="s">
        <v>387</v>
      </c>
      <c r="F37" s="28" t="s">
        <v>388</v>
      </c>
      <c r="G37" s="29">
        <v>383133</v>
      </c>
      <c r="H37" s="30" t="s">
        <v>389</v>
      </c>
      <c r="I37" s="31" t="s">
        <v>390</v>
      </c>
      <c r="J37" s="32">
        <v>385062</v>
      </c>
      <c r="K37" s="30" t="s">
        <v>391</v>
      </c>
      <c r="L37" s="33" t="s">
        <v>392</v>
      </c>
      <c r="M37" s="32">
        <v>388036</v>
      </c>
      <c r="N37" s="30" t="s">
        <v>393</v>
      </c>
      <c r="O37" s="33" t="s">
        <v>394</v>
      </c>
    </row>
    <row r="38" spans="1:15">
      <c r="A38" s="26">
        <v>380093</v>
      </c>
      <c r="B38" s="27" t="s">
        <v>395</v>
      </c>
      <c r="C38" s="28" t="s">
        <v>396</v>
      </c>
      <c r="D38" s="26">
        <v>492204</v>
      </c>
      <c r="E38" s="27" t="s">
        <v>397</v>
      </c>
      <c r="F38" s="28" t="s">
        <v>398</v>
      </c>
      <c r="G38" s="29">
        <v>383134</v>
      </c>
      <c r="H38" s="30" t="s">
        <v>399</v>
      </c>
      <c r="I38" s="31" t="s">
        <v>400</v>
      </c>
      <c r="J38" s="32">
        <v>385066</v>
      </c>
      <c r="K38" s="30" t="s">
        <v>401</v>
      </c>
      <c r="L38" s="33" t="s">
        <v>402</v>
      </c>
      <c r="M38" s="32">
        <v>388037</v>
      </c>
      <c r="N38" s="30" t="s">
        <v>165</v>
      </c>
      <c r="O38" s="33" t="s">
        <v>166</v>
      </c>
    </row>
    <row r="39" spans="1:15">
      <c r="A39" s="26">
        <v>380095</v>
      </c>
      <c r="B39" s="27" t="s">
        <v>403</v>
      </c>
      <c r="C39" s="28" t="s">
        <v>404</v>
      </c>
      <c r="D39" s="26">
        <v>492205</v>
      </c>
      <c r="E39" s="27" t="s">
        <v>405</v>
      </c>
      <c r="F39" s="28" t="s">
        <v>406</v>
      </c>
      <c r="G39" s="29">
        <v>383135</v>
      </c>
      <c r="H39" s="30" t="s">
        <v>407</v>
      </c>
      <c r="I39" s="31" t="s">
        <v>408</v>
      </c>
      <c r="J39" s="32">
        <v>385073</v>
      </c>
      <c r="K39" s="30" t="s">
        <v>409</v>
      </c>
      <c r="L39" s="33" t="s">
        <v>410</v>
      </c>
      <c r="M39" s="32">
        <v>388038</v>
      </c>
      <c r="N39" s="30" t="s">
        <v>411</v>
      </c>
      <c r="O39" s="33" t="s">
        <v>412</v>
      </c>
    </row>
    <row r="40" spans="1:15">
      <c r="A40" s="26">
        <v>380097</v>
      </c>
      <c r="B40" s="27" t="s">
        <v>413</v>
      </c>
      <c r="C40" s="28" t="s">
        <v>414</v>
      </c>
      <c r="D40" s="26">
        <v>492206</v>
      </c>
      <c r="E40" s="27" t="s">
        <v>415</v>
      </c>
      <c r="F40" s="28" t="s">
        <v>416</v>
      </c>
      <c r="G40" s="29">
        <v>383136</v>
      </c>
      <c r="H40" s="30" t="s">
        <v>417</v>
      </c>
      <c r="I40" s="31" t="s">
        <v>418</v>
      </c>
      <c r="J40" s="32">
        <v>385078</v>
      </c>
      <c r="K40" s="30" t="s">
        <v>419</v>
      </c>
      <c r="L40" s="33" t="s">
        <v>420</v>
      </c>
      <c r="M40" s="32">
        <v>388039</v>
      </c>
      <c r="N40" s="30" t="s">
        <v>421</v>
      </c>
      <c r="O40" s="33" t="s">
        <v>422</v>
      </c>
    </row>
    <row r="41" spans="1:15">
      <c r="A41" s="26">
        <v>380098</v>
      </c>
      <c r="B41" s="27" t="s">
        <v>423</v>
      </c>
      <c r="C41" s="28" t="s">
        <v>424</v>
      </c>
      <c r="D41" s="26">
        <v>492207</v>
      </c>
      <c r="E41" s="27" t="s">
        <v>425</v>
      </c>
      <c r="F41" s="28" t="s">
        <v>426</v>
      </c>
      <c r="G41" s="29">
        <v>383137</v>
      </c>
      <c r="H41" s="30" t="s">
        <v>427</v>
      </c>
      <c r="I41" s="31" t="s">
        <v>428</v>
      </c>
      <c r="J41" s="32">
        <v>385079</v>
      </c>
      <c r="K41" s="30" t="s">
        <v>429</v>
      </c>
      <c r="L41" s="33" t="s">
        <v>430</v>
      </c>
      <c r="M41" s="32">
        <v>388040</v>
      </c>
      <c r="N41" s="30" t="s">
        <v>431</v>
      </c>
      <c r="O41" s="33" t="s">
        <v>432</v>
      </c>
    </row>
    <row r="42" spans="1:15">
      <c r="A42" s="26">
        <v>380102</v>
      </c>
      <c r="B42" s="27" t="s">
        <v>433</v>
      </c>
      <c r="C42" s="28" t="s">
        <v>434</v>
      </c>
      <c r="D42" s="26">
        <v>492213</v>
      </c>
      <c r="E42" s="27" t="s">
        <v>435</v>
      </c>
      <c r="F42" s="28" t="s">
        <v>436</v>
      </c>
      <c r="G42" s="29">
        <v>383138</v>
      </c>
      <c r="H42" s="30" t="s">
        <v>437</v>
      </c>
      <c r="I42" s="31" t="s">
        <v>438</v>
      </c>
      <c r="J42" s="32">
        <v>385087</v>
      </c>
      <c r="K42" s="30" t="s">
        <v>439</v>
      </c>
      <c r="L42" s="33" t="s">
        <v>440</v>
      </c>
      <c r="M42" s="32">
        <v>388041</v>
      </c>
      <c r="N42" s="30" t="s">
        <v>441</v>
      </c>
      <c r="O42" s="33" t="s">
        <v>441</v>
      </c>
    </row>
    <row r="43" spans="1:15">
      <c r="A43" s="26">
        <v>380103</v>
      </c>
      <c r="B43" s="27" t="s">
        <v>442</v>
      </c>
      <c r="C43" s="28" t="s">
        <v>443</v>
      </c>
      <c r="D43" s="26">
        <v>492217</v>
      </c>
      <c r="E43" s="27" t="s">
        <v>444</v>
      </c>
      <c r="F43" s="28" t="s">
        <v>445</v>
      </c>
      <c r="G43" s="29">
        <v>383139</v>
      </c>
      <c r="H43" s="30" t="s">
        <v>446</v>
      </c>
      <c r="I43" s="31" t="s">
        <v>447</v>
      </c>
      <c r="J43" s="32">
        <v>385088</v>
      </c>
      <c r="K43" s="30" t="s">
        <v>448</v>
      </c>
      <c r="L43" s="33" t="s">
        <v>449</v>
      </c>
      <c r="M43" s="32">
        <v>388042</v>
      </c>
      <c r="N43" s="30" t="s">
        <v>450</v>
      </c>
      <c r="O43" s="33" t="s">
        <v>451</v>
      </c>
    </row>
    <row r="44" spans="1:15">
      <c r="A44" s="26">
        <v>380203</v>
      </c>
      <c r="B44" s="27" t="s">
        <v>452</v>
      </c>
      <c r="C44" s="28" t="s">
        <v>453</v>
      </c>
      <c r="D44" s="26">
        <v>492218</v>
      </c>
      <c r="E44" s="27" t="s">
        <v>454</v>
      </c>
      <c r="F44" s="28" t="s">
        <v>455</v>
      </c>
      <c r="G44" s="29">
        <v>383140</v>
      </c>
      <c r="H44" s="30" t="s">
        <v>456</v>
      </c>
      <c r="I44" s="31" t="s">
        <v>457</v>
      </c>
      <c r="J44" s="32">
        <v>385094</v>
      </c>
      <c r="K44" s="30" t="s">
        <v>458</v>
      </c>
      <c r="L44" s="33" t="s">
        <v>459</v>
      </c>
      <c r="M44" s="32">
        <v>388043</v>
      </c>
      <c r="N44" s="30" t="s">
        <v>460</v>
      </c>
      <c r="O44" s="33" t="s">
        <v>461</v>
      </c>
    </row>
    <row r="45" spans="1:15">
      <c r="A45" s="26">
        <v>380204</v>
      </c>
      <c r="B45" s="27" t="s">
        <v>462</v>
      </c>
      <c r="C45" s="28" t="s">
        <v>462</v>
      </c>
      <c r="D45" s="26">
        <v>492237</v>
      </c>
      <c r="E45" s="27" t="s">
        <v>463</v>
      </c>
      <c r="F45" s="28" t="s">
        <v>464</v>
      </c>
      <c r="G45" s="29">
        <v>383141</v>
      </c>
      <c r="H45" s="30" t="s">
        <v>465</v>
      </c>
      <c r="I45" s="31" t="s">
        <v>466</v>
      </c>
      <c r="J45" s="32">
        <v>385095</v>
      </c>
      <c r="K45" s="30" t="s">
        <v>467</v>
      </c>
      <c r="L45" s="33" t="s">
        <v>468</v>
      </c>
      <c r="M45" s="16">
        <v>388044</v>
      </c>
      <c r="N45" s="17" t="s">
        <v>469</v>
      </c>
      <c r="O45" s="18" t="s">
        <v>470</v>
      </c>
    </row>
    <row r="46" spans="1:15">
      <c r="A46" s="26">
        <v>380205</v>
      </c>
      <c r="B46" s="27" t="s">
        <v>471</v>
      </c>
      <c r="C46" s="28" t="s">
        <v>472</v>
      </c>
      <c r="D46" s="26">
        <v>492244</v>
      </c>
      <c r="E46" s="27" t="s">
        <v>473</v>
      </c>
      <c r="F46" s="28" t="s">
        <v>474</v>
      </c>
      <c r="G46" s="29">
        <v>383142</v>
      </c>
      <c r="H46" s="30" t="s">
        <v>475</v>
      </c>
      <c r="I46" s="31" t="s">
        <v>476</v>
      </c>
      <c r="J46" s="32">
        <v>385096</v>
      </c>
      <c r="K46" s="30" t="s">
        <v>477</v>
      </c>
      <c r="L46" s="33" t="s">
        <v>478</v>
      </c>
      <c r="M46" s="26">
        <v>388045</v>
      </c>
      <c r="N46" s="27" t="s">
        <v>479</v>
      </c>
      <c r="O46" s="28" t="s">
        <v>480</v>
      </c>
    </row>
    <row r="47" spans="1:15">
      <c r="A47" s="26">
        <v>380206</v>
      </c>
      <c r="B47" s="27" t="s">
        <v>481</v>
      </c>
      <c r="C47" s="28" t="s">
        <v>482</v>
      </c>
      <c r="D47" s="26">
        <v>492245</v>
      </c>
      <c r="E47" s="27" t="s">
        <v>483</v>
      </c>
      <c r="F47" s="28" t="s">
        <v>484</v>
      </c>
      <c r="G47" s="29">
        <v>383143</v>
      </c>
      <c r="H47" s="30" t="s">
        <v>485</v>
      </c>
      <c r="I47" s="31" t="s">
        <v>486</v>
      </c>
      <c r="J47" s="32">
        <v>385097</v>
      </c>
      <c r="K47" s="30" t="s">
        <v>487</v>
      </c>
      <c r="L47" s="33" t="s">
        <v>488</v>
      </c>
      <c r="M47" s="26">
        <v>388046</v>
      </c>
      <c r="N47" s="27" t="s">
        <v>489</v>
      </c>
      <c r="O47" s="28" t="s">
        <v>490</v>
      </c>
    </row>
    <row r="48" spans="1:15">
      <c r="A48" s="26">
        <v>380207</v>
      </c>
      <c r="B48" s="27" t="s">
        <v>491</v>
      </c>
      <c r="C48" s="28" t="s">
        <v>492</v>
      </c>
      <c r="D48" s="26">
        <v>492249</v>
      </c>
      <c r="E48" s="27" t="s">
        <v>493</v>
      </c>
      <c r="F48" s="28" t="s">
        <v>494</v>
      </c>
      <c r="G48" s="29">
        <v>383144</v>
      </c>
      <c r="H48" s="30" t="s">
        <v>495</v>
      </c>
      <c r="I48" s="31" t="s">
        <v>496</v>
      </c>
      <c r="J48" s="32">
        <v>385098</v>
      </c>
      <c r="K48" s="30" t="s">
        <v>497</v>
      </c>
      <c r="L48" s="33" t="s">
        <v>498</v>
      </c>
      <c r="M48" s="26">
        <v>388047</v>
      </c>
      <c r="N48" s="27" t="s">
        <v>499</v>
      </c>
      <c r="O48" s="28" t="s">
        <v>500</v>
      </c>
    </row>
    <row r="49" spans="1:15">
      <c r="A49" s="26">
        <v>380208</v>
      </c>
      <c r="B49" s="27" t="s">
        <v>501</v>
      </c>
      <c r="C49" s="28" t="s">
        <v>502</v>
      </c>
      <c r="D49" s="26">
        <v>492252</v>
      </c>
      <c r="E49" s="27" t="s">
        <v>503</v>
      </c>
      <c r="F49" s="28" t="s">
        <v>504</v>
      </c>
      <c r="G49" s="29">
        <v>383145</v>
      </c>
      <c r="H49" s="30" t="s">
        <v>505</v>
      </c>
      <c r="I49" s="31" t="s">
        <v>506</v>
      </c>
      <c r="J49" s="32">
        <v>385115</v>
      </c>
      <c r="K49" s="30" t="s">
        <v>507</v>
      </c>
      <c r="L49" s="33" t="s">
        <v>508</v>
      </c>
      <c r="M49" s="26">
        <v>388048</v>
      </c>
      <c r="N49" s="27" t="s">
        <v>509</v>
      </c>
      <c r="O49" s="28" t="s">
        <v>510</v>
      </c>
    </row>
    <row r="50" spans="1:15">
      <c r="A50" s="26">
        <v>380210</v>
      </c>
      <c r="B50" s="27" t="s">
        <v>511</v>
      </c>
      <c r="C50" s="28" t="s">
        <v>512</v>
      </c>
      <c r="D50" s="26">
        <v>492253</v>
      </c>
      <c r="E50" s="27" t="s">
        <v>513</v>
      </c>
      <c r="F50" s="28" t="s">
        <v>514</v>
      </c>
      <c r="G50" s="29">
        <v>383146</v>
      </c>
      <c r="H50" s="30" t="s">
        <v>515</v>
      </c>
      <c r="I50" s="31" t="s">
        <v>516</v>
      </c>
      <c r="J50" s="32">
        <v>385116</v>
      </c>
      <c r="K50" s="30" t="s">
        <v>517</v>
      </c>
      <c r="L50" s="33" t="s">
        <v>518</v>
      </c>
      <c r="M50" s="26">
        <v>388049</v>
      </c>
      <c r="N50" s="27" t="s">
        <v>519</v>
      </c>
      <c r="O50" s="28" t="s">
        <v>520</v>
      </c>
    </row>
    <row r="51" spans="1:15">
      <c r="A51" s="26">
        <v>380211</v>
      </c>
      <c r="B51" s="27" t="s">
        <v>521</v>
      </c>
      <c r="C51" s="28" t="s">
        <v>522</v>
      </c>
      <c r="D51" s="26">
        <v>492257</v>
      </c>
      <c r="E51" s="27" t="s">
        <v>523</v>
      </c>
      <c r="F51" s="28" t="s">
        <v>524</v>
      </c>
      <c r="G51" s="29">
        <v>383147</v>
      </c>
      <c r="H51" s="30" t="s">
        <v>525</v>
      </c>
      <c r="I51" s="31" t="s">
        <v>526</v>
      </c>
      <c r="J51" s="32">
        <v>385120</v>
      </c>
      <c r="K51" s="30" t="s">
        <v>527</v>
      </c>
      <c r="L51" s="33" t="s">
        <v>528</v>
      </c>
      <c r="M51" s="26">
        <v>388050</v>
      </c>
      <c r="N51" s="27" t="s">
        <v>529</v>
      </c>
      <c r="O51" s="28" t="s">
        <v>530</v>
      </c>
    </row>
    <row r="52" spans="1:15">
      <c r="A52" s="26">
        <v>380212</v>
      </c>
      <c r="B52" s="27" t="s">
        <v>531</v>
      </c>
      <c r="C52" s="28" t="s">
        <v>532</v>
      </c>
      <c r="D52" s="26">
        <v>492259</v>
      </c>
      <c r="E52" s="27" t="s">
        <v>533</v>
      </c>
      <c r="F52" s="28" t="s">
        <v>534</v>
      </c>
      <c r="G52" s="29">
        <v>383148</v>
      </c>
      <c r="H52" s="30" t="s">
        <v>535</v>
      </c>
      <c r="I52" s="31" t="s">
        <v>536</v>
      </c>
      <c r="J52" s="32">
        <v>385125</v>
      </c>
      <c r="K52" s="30" t="s">
        <v>537</v>
      </c>
      <c r="L52" s="33" t="s">
        <v>538</v>
      </c>
      <c r="M52" s="26">
        <v>388051</v>
      </c>
      <c r="N52" s="27" t="s">
        <v>539</v>
      </c>
      <c r="O52" s="28" t="s">
        <v>540</v>
      </c>
    </row>
    <row r="53" spans="1:15">
      <c r="A53" s="26">
        <v>380213</v>
      </c>
      <c r="B53" s="27" t="s">
        <v>541</v>
      </c>
      <c r="C53" s="28" t="s">
        <v>542</v>
      </c>
      <c r="D53" s="26">
        <v>492260</v>
      </c>
      <c r="E53" s="27" t="s">
        <v>543</v>
      </c>
      <c r="F53" s="28" t="s">
        <v>544</v>
      </c>
      <c r="G53" s="29">
        <v>383149</v>
      </c>
      <c r="H53" s="30" t="s">
        <v>545</v>
      </c>
      <c r="I53" s="31" t="s">
        <v>546</v>
      </c>
      <c r="J53" s="32">
        <v>385126</v>
      </c>
      <c r="K53" s="30" t="s">
        <v>547</v>
      </c>
      <c r="L53" s="33" t="s">
        <v>548</v>
      </c>
      <c r="M53" s="26">
        <v>388052</v>
      </c>
      <c r="N53" s="27" t="s">
        <v>549</v>
      </c>
      <c r="O53" s="28" t="s">
        <v>549</v>
      </c>
    </row>
    <row r="54" spans="1:15">
      <c r="A54" s="26">
        <v>380214</v>
      </c>
      <c r="B54" s="27" t="s">
        <v>550</v>
      </c>
      <c r="C54" s="28" t="s">
        <v>551</v>
      </c>
      <c r="D54" s="26">
        <v>492271</v>
      </c>
      <c r="E54" s="27" t="s">
        <v>552</v>
      </c>
      <c r="F54" s="28" t="s">
        <v>553</v>
      </c>
      <c r="G54" s="29">
        <v>383150</v>
      </c>
      <c r="H54" s="30" t="s">
        <v>554</v>
      </c>
      <c r="I54" s="31" t="s">
        <v>555</v>
      </c>
      <c r="J54" s="32">
        <v>385130</v>
      </c>
      <c r="K54" s="30" t="s">
        <v>556</v>
      </c>
      <c r="L54" s="33" t="s">
        <v>557</v>
      </c>
      <c r="M54" s="26">
        <v>388053</v>
      </c>
      <c r="N54" s="27" t="s">
        <v>558</v>
      </c>
      <c r="O54" s="28" t="s">
        <v>559</v>
      </c>
    </row>
    <row r="55" spans="1:15">
      <c r="A55" s="26">
        <v>380215</v>
      </c>
      <c r="B55" s="27" t="s">
        <v>560</v>
      </c>
      <c r="C55" s="28" t="s">
        <v>561</v>
      </c>
      <c r="D55" s="26">
        <v>492272</v>
      </c>
      <c r="E55" s="27" t="s">
        <v>562</v>
      </c>
      <c r="F55" s="28" t="s">
        <v>563</v>
      </c>
      <c r="G55" s="29">
        <v>383151</v>
      </c>
      <c r="H55" s="30" t="s">
        <v>564</v>
      </c>
      <c r="I55" s="31" t="s">
        <v>565</v>
      </c>
      <c r="J55" s="32">
        <v>385131</v>
      </c>
      <c r="K55" s="30" t="s">
        <v>566</v>
      </c>
      <c r="L55" s="33" t="s">
        <v>567</v>
      </c>
      <c r="M55" s="26">
        <v>388054</v>
      </c>
      <c r="N55" s="27" t="s">
        <v>568</v>
      </c>
      <c r="O55" s="28" t="s">
        <v>568</v>
      </c>
    </row>
    <row r="56" spans="1:15">
      <c r="A56" s="26">
        <v>380216</v>
      </c>
      <c r="B56" s="27" t="s">
        <v>569</v>
      </c>
      <c r="C56" s="28" t="s">
        <v>570</v>
      </c>
      <c r="D56" s="26">
        <v>492283</v>
      </c>
      <c r="E56" s="27" t="s">
        <v>571</v>
      </c>
      <c r="F56" s="28" t="s">
        <v>572</v>
      </c>
      <c r="G56" s="29">
        <v>383152</v>
      </c>
      <c r="H56" s="30" t="s">
        <v>573</v>
      </c>
      <c r="I56" s="31" t="s">
        <v>574</v>
      </c>
      <c r="J56" s="32">
        <v>385132</v>
      </c>
      <c r="K56" s="30" t="s">
        <v>575</v>
      </c>
      <c r="L56" s="33" t="s">
        <v>576</v>
      </c>
      <c r="M56" s="26">
        <v>388055</v>
      </c>
      <c r="N56" s="27" t="s">
        <v>577</v>
      </c>
      <c r="O56" s="28" t="s">
        <v>578</v>
      </c>
    </row>
    <row r="57" spans="1:15">
      <c r="A57" s="26">
        <v>380217</v>
      </c>
      <c r="B57" s="27" t="s">
        <v>579</v>
      </c>
      <c r="C57" s="28" t="s">
        <v>579</v>
      </c>
      <c r="D57" s="26">
        <v>492330</v>
      </c>
      <c r="E57" s="27" t="s">
        <v>580</v>
      </c>
      <c r="F57" s="28" t="s">
        <v>581</v>
      </c>
      <c r="G57" s="29">
        <v>383153</v>
      </c>
      <c r="H57" s="30" t="s">
        <v>582</v>
      </c>
      <c r="I57" s="31" t="s">
        <v>583</v>
      </c>
      <c r="J57" s="32">
        <v>385140</v>
      </c>
      <c r="K57" s="30" t="s">
        <v>584</v>
      </c>
      <c r="L57" s="33" t="s">
        <v>585</v>
      </c>
      <c r="M57" s="26">
        <v>388056</v>
      </c>
      <c r="N57" s="28" t="s">
        <v>586</v>
      </c>
      <c r="O57" s="28" t="s">
        <v>587</v>
      </c>
    </row>
    <row r="58" spans="1:15">
      <c r="A58" s="26">
        <v>380218</v>
      </c>
      <c r="B58" s="27" t="s">
        <v>588</v>
      </c>
      <c r="C58" s="28" t="s">
        <v>589</v>
      </c>
      <c r="D58" s="26">
        <v>492357</v>
      </c>
      <c r="E58" s="27" t="s">
        <v>590</v>
      </c>
      <c r="F58" s="28" t="s">
        <v>591</v>
      </c>
      <c r="G58" s="29">
        <v>383154</v>
      </c>
      <c r="H58" s="30" t="s">
        <v>592</v>
      </c>
      <c r="I58" s="31" t="s">
        <v>593</v>
      </c>
      <c r="J58" s="32">
        <v>385143</v>
      </c>
      <c r="K58" s="30" t="s">
        <v>594</v>
      </c>
      <c r="L58" s="33" t="s">
        <v>595</v>
      </c>
      <c r="M58" s="26">
        <v>388057</v>
      </c>
      <c r="N58" s="27" t="s">
        <v>596</v>
      </c>
      <c r="O58" s="28" t="s">
        <v>597</v>
      </c>
    </row>
    <row r="59" spans="1:15">
      <c r="A59" s="26">
        <v>380219</v>
      </c>
      <c r="B59" s="27" t="s">
        <v>598</v>
      </c>
      <c r="C59" s="28" t="s">
        <v>599</v>
      </c>
      <c r="D59" s="26">
        <v>494011</v>
      </c>
      <c r="E59" s="27" t="s">
        <v>600</v>
      </c>
      <c r="F59" s="28" t="s">
        <v>601</v>
      </c>
      <c r="G59" s="29">
        <v>383155</v>
      </c>
      <c r="H59" s="30" t="s">
        <v>602</v>
      </c>
      <c r="I59" s="31" t="s">
        <v>603</v>
      </c>
      <c r="J59" s="32">
        <v>385150</v>
      </c>
      <c r="K59" s="30" t="s">
        <v>604</v>
      </c>
      <c r="L59" s="33" t="s">
        <v>605</v>
      </c>
      <c r="M59" s="26">
        <v>388058</v>
      </c>
      <c r="N59" s="27" t="s">
        <v>606</v>
      </c>
      <c r="O59" s="28" t="s">
        <v>607</v>
      </c>
    </row>
    <row r="60" spans="1:15">
      <c r="A60" s="26">
        <v>380220</v>
      </c>
      <c r="B60" s="27" t="s">
        <v>596</v>
      </c>
      <c r="C60" s="28" t="s">
        <v>597</v>
      </c>
      <c r="D60" s="26">
        <v>494015</v>
      </c>
      <c r="E60" s="27" t="s">
        <v>608</v>
      </c>
      <c r="F60" s="28" t="s">
        <v>609</v>
      </c>
      <c r="G60" s="29">
        <v>383156</v>
      </c>
      <c r="H60" s="30" t="s">
        <v>610</v>
      </c>
      <c r="I60" s="31" t="s">
        <v>611</v>
      </c>
      <c r="J60" s="32">
        <v>385152</v>
      </c>
      <c r="K60" s="30" t="s">
        <v>612</v>
      </c>
      <c r="L60" s="33" t="s">
        <v>613</v>
      </c>
      <c r="M60" s="26">
        <v>388059</v>
      </c>
      <c r="N60" s="27" t="s">
        <v>614</v>
      </c>
      <c r="O60" s="28" t="s">
        <v>615</v>
      </c>
    </row>
    <row r="61" spans="1:15">
      <c r="A61" s="26">
        <v>380221</v>
      </c>
      <c r="B61" s="27" t="s">
        <v>616</v>
      </c>
      <c r="C61" s="28" t="s">
        <v>617</v>
      </c>
      <c r="D61" s="26">
        <v>495373</v>
      </c>
      <c r="E61" s="27" t="s">
        <v>618</v>
      </c>
      <c r="F61" s="28" t="s">
        <v>619</v>
      </c>
      <c r="G61" s="29">
        <v>383157</v>
      </c>
      <c r="H61" s="30" t="s">
        <v>620</v>
      </c>
      <c r="I61" s="31" t="s">
        <v>621</v>
      </c>
      <c r="J61" s="32">
        <v>385153</v>
      </c>
      <c r="K61" s="30" t="s">
        <v>622</v>
      </c>
      <c r="L61" s="33" t="s">
        <v>623</v>
      </c>
      <c r="M61" s="26">
        <v>388060</v>
      </c>
      <c r="N61" s="27" t="s">
        <v>624</v>
      </c>
      <c r="O61" s="28" t="s">
        <v>625</v>
      </c>
    </row>
    <row r="62" spans="1:15">
      <c r="A62" s="26">
        <v>380222</v>
      </c>
      <c r="B62" s="27" t="s">
        <v>626</v>
      </c>
      <c r="C62" s="28" t="s">
        <v>627</v>
      </c>
      <c r="D62" s="26">
        <v>495374</v>
      </c>
      <c r="E62" s="27" t="s">
        <v>628</v>
      </c>
      <c r="F62" s="28" t="s">
        <v>629</v>
      </c>
      <c r="G62" s="29">
        <v>383158</v>
      </c>
      <c r="H62" s="30" t="s">
        <v>630</v>
      </c>
      <c r="I62" s="31" t="s">
        <v>631</v>
      </c>
      <c r="J62" s="32">
        <v>385154</v>
      </c>
      <c r="K62" s="30" t="s">
        <v>632</v>
      </c>
      <c r="L62" s="33" t="s">
        <v>633</v>
      </c>
      <c r="M62" s="26">
        <v>388061</v>
      </c>
      <c r="N62" s="27" t="s">
        <v>634</v>
      </c>
      <c r="O62" s="28" t="s">
        <v>635</v>
      </c>
    </row>
    <row r="63" spans="1:15">
      <c r="A63" s="26">
        <v>380223</v>
      </c>
      <c r="B63" s="27" t="s">
        <v>636</v>
      </c>
      <c r="C63" s="28" t="s">
        <v>637</v>
      </c>
      <c r="D63" s="26">
        <v>496036</v>
      </c>
      <c r="E63" s="27" t="s">
        <v>638</v>
      </c>
      <c r="F63" s="28" t="s">
        <v>639</v>
      </c>
      <c r="G63" s="29">
        <v>383451</v>
      </c>
      <c r="H63" s="30" t="s">
        <v>640</v>
      </c>
      <c r="I63" s="31" t="s">
        <v>641</v>
      </c>
      <c r="J63" s="32">
        <v>385155</v>
      </c>
      <c r="K63" s="30" t="s">
        <v>642</v>
      </c>
      <c r="L63" s="33" t="s">
        <v>643</v>
      </c>
      <c r="M63" s="26">
        <v>388062</v>
      </c>
      <c r="N63" s="27" t="s">
        <v>644</v>
      </c>
      <c r="O63" s="28" t="s">
        <v>645</v>
      </c>
    </row>
    <row r="64" spans="1:15">
      <c r="A64" s="26">
        <v>380224</v>
      </c>
      <c r="B64" s="27" t="s">
        <v>646</v>
      </c>
      <c r="C64" s="28" t="s">
        <v>647</v>
      </c>
      <c r="D64" s="26">
        <v>496043</v>
      </c>
      <c r="E64" s="27" t="s">
        <v>648</v>
      </c>
      <c r="F64" s="28" t="s">
        <v>70</v>
      </c>
      <c r="G64" s="29">
        <v>383452</v>
      </c>
      <c r="H64" s="30" t="s">
        <v>649</v>
      </c>
      <c r="I64" s="31" t="s">
        <v>650</v>
      </c>
      <c r="J64" s="32">
        <v>385156</v>
      </c>
      <c r="K64" s="30" t="s">
        <v>257</v>
      </c>
      <c r="L64" s="33" t="s">
        <v>258</v>
      </c>
      <c r="M64" s="26">
        <v>388063</v>
      </c>
      <c r="N64" s="27" t="s">
        <v>651</v>
      </c>
      <c r="O64" s="28" t="s">
        <v>652</v>
      </c>
    </row>
    <row r="65" spans="1:15">
      <c r="A65" s="26">
        <v>380225</v>
      </c>
      <c r="B65" s="27" t="s">
        <v>653</v>
      </c>
      <c r="C65" s="28" t="s">
        <v>654</v>
      </c>
      <c r="D65" s="26">
        <v>496044</v>
      </c>
      <c r="E65" s="27" t="s">
        <v>655</v>
      </c>
      <c r="F65" s="28" t="s">
        <v>656</v>
      </c>
      <c r="G65" s="29">
        <v>383453</v>
      </c>
      <c r="H65" s="30" t="s">
        <v>657</v>
      </c>
      <c r="I65" s="31" t="s">
        <v>658</v>
      </c>
      <c r="J65" s="32">
        <v>385157</v>
      </c>
      <c r="K65" s="30" t="s">
        <v>239</v>
      </c>
      <c r="L65" s="33" t="s">
        <v>240</v>
      </c>
      <c r="M65" s="26">
        <v>388064</v>
      </c>
      <c r="N65" s="27" t="s">
        <v>659</v>
      </c>
      <c r="O65" s="28" t="s">
        <v>659</v>
      </c>
    </row>
    <row r="66" spans="1:15">
      <c r="A66" s="26">
        <v>384006</v>
      </c>
      <c r="B66" s="27" t="s">
        <v>660</v>
      </c>
      <c r="C66" s="28" t="s">
        <v>661</v>
      </c>
      <c r="D66" s="26">
        <v>496045</v>
      </c>
      <c r="E66" s="27" t="s">
        <v>662</v>
      </c>
      <c r="F66" s="28" t="s">
        <v>663</v>
      </c>
      <c r="G66" s="29">
        <v>383454</v>
      </c>
      <c r="H66" s="30" t="s">
        <v>664</v>
      </c>
      <c r="I66" s="31" t="s">
        <v>665</v>
      </c>
      <c r="J66" s="32">
        <v>385159</v>
      </c>
      <c r="K66" s="30" t="s">
        <v>666</v>
      </c>
      <c r="L66" s="33" t="s">
        <v>667</v>
      </c>
      <c r="M66" s="26">
        <v>388065</v>
      </c>
      <c r="N66" s="27" t="s">
        <v>668</v>
      </c>
      <c r="O66" s="28" t="s">
        <v>669</v>
      </c>
    </row>
    <row r="67" spans="1:15">
      <c r="A67" s="26">
        <v>384007</v>
      </c>
      <c r="B67" s="27" t="s">
        <v>670</v>
      </c>
      <c r="C67" s="28" t="s">
        <v>671</v>
      </c>
      <c r="D67" s="26">
        <v>496046</v>
      </c>
      <c r="E67" s="27" t="s">
        <v>672</v>
      </c>
      <c r="F67" s="28" t="s">
        <v>673</v>
      </c>
      <c r="G67" s="29">
        <v>383455</v>
      </c>
      <c r="H67" s="30" t="s">
        <v>674</v>
      </c>
      <c r="I67" s="31" t="s">
        <v>675</v>
      </c>
      <c r="J67" s="32">
        <v>385161</v>
      </c>
      <c r="K67" s="30" t="s">
        <v>676</v>
      </c>
      <c r="L67" s="33" t="s">
        <v>677</v>
      </c>
      <c r="M67" s="34">
        <v>388066</v>
      </c>
      <c r="N67" s="35" t="s">
        <v>678</v>
      </c>
      <c r="O67" s="36" t="s">
        <v>678</v>
      </c>
    </row>
    <row r="68" spans="1:15">
      <c r="A68" s="26">
        <v>384008</v>
      </c>
      <c r="B68" s="27" t="s">
        <v>679</v>
      </c>
      <c r="C68" s="28" t="s">
        <v>680</v>
      </c>
      <c r="D68" s="26">
        <v>496047</v>
      </c>
      <c r="E68" s="27" t="s">
        <v>681</v>
      </c>
      <c r="F68" s="28" t="s">
        <v>682</v>
      </c>
      <c r="G68" s="29">
        <v>383456</v>
      </c>
      <c r="H68" s="30" t="s">
        <v>683</v>
      </c>
      <c r="I68" s="31" t="s">
        <v>684</v>
      </c>
      <c r="J68" s="32">
        <v>385172</v>
      </c>
      <c r="K68" s="30" t="s">
        <v>169</v>
      </c>
      <c r="L68" s="33" t="s">
        <v>170</v>
      </c>
      <c r="M68" s="26">
        <v>388067</v>
      </c>
      <c r="N68" s="27" t="s">
        <v>685</v>
      </c>
      <c r="O68" s="28" t="s">
        <v>686</v>
      </c>
    </row>
    <row r="69" spans="1:15">
      <c r="A69" s="26">
        <v>384021</v>
      </c>
      <c r="B69" s="27" t="s">
        <v>687</v>
      </c>
      <c r="C69" s="28" t="s">
        <v>688</v>
      </c>
      <c r="D69" s="26">
        <v>496048</v>
      </c>
      <c r="E69" s="27" t="s">
        <v>689</v>
      </c>
      <c r="F69" s="28" t="s">
        <v>690</v>
      </c>
      <c r="G69" s="29">
        <v>383457</v>
      </c>
      <c r="H69" s="30" t="s">
        <v>691</v>
      </c>
      <c r="I69" s="31" t="s">
        <v>692</v>
      </c>
      <c r="J69" s="32">
        <v>385175</v>
      </c>
      <c r="K69" s="30" t="s">
        <v>99</v>
      </c>
      <c r="L69" s="33" t="s">
        <v>100</v>
      </c>
      <c r="M69" s="34">
        <v>388068</v>
      </c>
      <c r="N69" s="35" t="s">
        <v>693</v>
      </c>
      <c r="O69" s="36" t="s">
        <v>694</v>
      </c>
    </row>
    <row r="70" spans="1:15">
      <c r="A70" s="26">
        <v>384022</v>
      </c>
      <c r="B70" s="27" t="s">
        <v>695</v>
      </c>
      <c r="C70" s="28" t="s">
        <v>696</v>
      </c>
      <c r="D70" s="26">
        <v>492264</v>
      </c>
      <c r="E70" s="27" t="s">
        <v>697</v>
      </c>
      <c r="F70" s="28" t="s">
        <v>698</v>
      </c>
      <c r="G70" s="29">
        <v>383458</v>
      </c>
      <c r="H70" s="30" t="s">
        <v>699</v>
      </c>
      <c r="I70" s="31" t="s">
        <v>700</v>
      </c>
      <c r="J70" s="32">
        <v>385176</v>
      </c>
      <c r="K70" s="30" t="s">
        <v>701</v>
      </c>
      <c r="L70" s="33" t="s">
        <v>702</v>
      </c>
      <c r="M70" s="26">
        <v>388069</v>
      </c>
      <c r="N70" s="27" t="s">
        <v>703</v>
      </c>
      <c r="O70" s="28" t="s">
        <v>704</v>
      </c>
    </row>
    <row r="71" spans="1:15">
      <c r="A71" s="26">
        <v>384023</v>
      </c>
      <c r="B71" s="27" t="s">
        <v>705</v>
      </c>
      <c r="C71" s="28" t="s">
        <v>706</v>
      </c>
      <c r="D71" s="26">
        <v>496050</v>
      </c>
      <c r="E71" s="27" t="s">
        <v>707</v>
      </c>
      <c r="F71" s="28" t="s">
        <v>708</v>
      </c>
      <c r="G71" s="29">
        <v>383459</v>
      </c>
      <c r="H71" s="30" t="s">
        <v>709</v>
      </c>
      <c r="I71" s="31" t="s">
        <v>710</v>
      </c>
      <c r="J71" s="32">
        <v>385183</v>
      </c>
      <c r="K71" s="30" t="s">
        <v>711</v>
      </c>
      <c r="L71" s="33" t="s">
        <v>712</v>
      </c>
      <c r="M71" s="26">
        <v>388070</v>
      </c>
      <c r="N71" s="27" t="s">
        <v>713</v>
      </c>
      <c r="O71" s="28" t="s">
        <v>713</v>
      </c>
    </row>
    <row r="72" spans="1:15">
      <c r="A72" s="26">
        <v>384024</v>
      </c>
      <c r="B72" s="27" t="s">
        <v>714</v>
      </c>
      <c r="C72" s="28" t="s">
        <v>715</v>
      </c>
      <c r="D72" s="26">
        <v>496051</v>
      </c>
      <c r="E72" s="27" t="s">
        <v>716</v>
      </c>
      <c r="F72" s="28" t="s">
        <v>717</v>
      </c>
      <c r="G72" s="29">
        <v>383501</v>
      </c>
      <c r="H72" s="30" t="s">
        <v>718</v>
      </c>
      <c r="I72" s="31" t="s">
        <v>719</v>
      </c>
      <c r="J72" s="32">
        <v>385195</v>
      </c>
      <c r="K72" s="30" t="s">
        <v>720</v>
      </c>
      <c r="L72" s="33" t="s">
        <v>721</v>
      </c>
      <c r="M72" s="26">
        <v>388071</v>
      </c>
      <c r="N72" s="27" t="s">
        <v>722</v>
      </c>
      <c r="O72" s="28" t="s">
        <v>723</v>
      </c>
    </row>
    <row r="73" spans="1:15">
      <c r="A73" s="26">
        <v>384025</v>
      </c>
      <c r="B73" s="27" t="s">
        <v>724</v>
      </c>
      <c r="C73" s="28" t="s">
        <v>725</v>
      </c>
      <c r="D73" s="26">
        <v>496052</v>
      </c>
      <c r="E73" s="27" t="s">
        <v>726</v>
      </c>
      <c r="F73" s="28" t="s">
        <v>727</v>
      </c>
      <c r="G73" s="29">
        <v>383502</v>
      </c>
      <c r="H73" s="30" t="s">
        <v>728</v>
      </c>
      <c r="I73" s="31" t="s">
        <v>729</v>
      </c>
      <c r="J73" s="32">
        <v>385197</v>
      </c>
      <c r="K73" s="30" t="s">
        <v>417</v>
      </c>
      <c r="L73" s="33" t="s">
        <v>418</v>
      </c>
      <c r="M73" s="34">
        <v>388072</v>
      </c>
      <c r="N73" s="35" t="s">
        <v>730</v>
      </c>
      <c r="O73" s="36" t="s">
        <v>731</v>
      </c>
    </row>
    <row r="74" spans="1:15">
      <c r="A74" s="26">
        <v>384027</v>
      </c>
      <c r="B74" s="27" t="s">
        <v>732</v>
      </c>
      <c r="C74" s="28" t="s">
        <v>166</v>
      </c>
      <c r="D74" s="26">
        <v>496053</v>
      </c>
      <c r="E74" s="27" t="s">
        <v>733</v>
      </c>
      <c r="F74" s="28" t="s">
        <v>734</v>
      </c>
      <c r="G74" s="29">
        <v>383503</v>
      </c>
      <c r="H74" s="30" t="s">
        <v>735</v>
      </c>
      <c r="I74" s="31" t="s">
        <v>736</v>
      </c>
      <c r="J74" s="32">
        <v>385220</v>
      </c>
      <c r="K74" s="30" t="s">
        <v>737</v>
      </c>
      <c r="L74" s="33" t="s">
        <v>738</v>
      </c>
      <c r="M74" s="26">
        <v>388073</v>
      </c>
      <c r="N74" s="27" t="s">
        <v>739</v>
      </c>
      <c r="O74" s="28" t="s">
        <v>740</v>
      </c>
    </row>
    <row r="75" spans="1:15">
      <c r="A75" s="26">
        <v>384028</v>
      </c>
      <c r="B75" s="27" t="s">
        <v>741</v>
      </c>
      <c r="C75" s="28" t="s">
        <v>742</v>
      </c>
      <c r="D75" s="26">
        <v>496055</v>
      </c>
      <c r="E75" s="27" t="s">
        <v>743</v>
      </c>
      <c r="F75" s="28" t="s">
        <v>744</v>
      </c>
      <c r="G75" s="29">
        <v>383504</v>
      </c>
      <c r="H75" s="30" t="s">
        <v>745</v>
      </c>
      <c r="I75" s="31" t="s">
        <v>746</v>
      </c>
      <c r="J75" s="32">
        <v>385235</v>
      </c>
      <c r="K75" s="30" t="s">
        <v>475</v>
      </c>
      <c r="L75" s="33" t="s">
        <v>476</v>
      </c>
      <c r="M75" s="26">
        <v>388074</v>
      </c>
      <c r="N75" s="27" t="s">
        <v>747</v>
      </c>
      <c r="O75" s="28" t="s">
        <v>748</v>
      </c>
    </row>
    <row r="76" spans="1:15">
      <c r="A76" s="26">
        <v>384029</v>
      </c>
      <c r="B76" s="27" t="s">
        <v>433</v>
      </c>
      <c r="C76" s="28" t="s">
        <v>434</v>
      </c>
      <c r="D76" s="26">
        <v>496056</v>
      </c>
      <c r="E76" s="27" t="s">
        <v>749</v>
      </c>
      <c r="F76" s="28" t="s">
        <v>750</v>
      </c>
      <c r="G76" s="29">
        <v>383505</v>
      </c>
      <c r="H76" s="30" t="s">
        <v>259</v>
      </c>
      <c r="I76" s="31" t="s">
        <v>260</v>
      </c>
      <c r="J76" s="32">
        <v>385236</v>
      </c>
      <c r="K76" s="30" t="s">
        <v>485</v>
      </c>
      <c r="L76" s="33" t="s">
        <v>486</v>
      </c>
      <c r="M76" s="26">
        <v>388075</v>
      </c>
      <c r="N76" s="27" t="s">
        <v>751</v>
      </c>
      <c r="O76" s="28" t="s">
        <v>751</v>
      </c>
    </row>
    <row r="77" spans="1:15">
      <c r="A77" s="26">
        <v>384031</v>
      </c>
      <c r="B77" s="27" t="s">
        <v>752</v>
      </c>
      <c r="C77" s="28" t="s">
        <v>752</v>
      </c>
      <c r="D77" s="26">
        <v>496057</v>
      </c>
      <c r="E77" s="27" t="s">
        <v>726</v>
      </c>
      <c r="F77" s="28" t="s">
        <v>727</v>
      </c>
      <c r="G77" s="29">
        <v>383506</v>
      </c>
      <c r="H77" s="30" t="s">
        <v>753</v>
      </c>
      <c r="I77" s="31" t="s">
        <v>754</v>
      </c>
      <c r="J77" s="32">
        <v>385245</v>
      </c>
      <c r="K77" s="30" t="s">
        <v>525</v>
      </c>
      <c r="L77" s="33" t="s">
        <v>526</v>
      </c>
      <c r="M77" s="26">
        <v>388076</v>
      </c>
      <c r="N77" s="27" t="s">
        <v>755</v>
      </c>
      <c r="O77" s="28" t="s">
        <v>756</v>
      </c>
    </row>
    <row r="78" spans="1:15">
      <c r="A78" s="26">
        <v>384032</v>
      </c>
      <c r="B78" s="27" t="s">
        <v>757</v>
      </c>
      <c r="C78" s="28" t="s">
        <v>758</v>
      </c>
      <c r="D78" s="26">
        <v>496058</v>
      </c>
      <c r="E78" s="27" t="s">
        <v>759</v>
      </c>
      <c r="F78" s="28" t="s">
        <v>760</v>
      </c>
      <c r="G78" s="29">
        <v>383507</v>
      </c>
      <c r="H78" s="30" t="s">
        <v>761</v>
      </c>
      <c r="I78" s="31" t="s">
        <v>762</v>
      </c>
      <c r="J78" s="32">
        <v>385246</v>
      </c>
      <c r="K78" s="30" t="s">
        <v>763</v>
      </c>
      <c r="L78" s="33" t="s">
        <v>764</v>
      </c>
      <c r="M78" s="26">
        <v>388077</v>
      </c>
      <c r="N78" s="27" t="s">
        <v>765</v>
      </c>
      <c r="O78" s="28" t="s">
        <v>766</v>
      </c>
    </row>
    <row r="79" spans="1:15">
      <c r="A79" s="37">
        <v>384033</v>
      </c>
      <c r="B79" s="27" t="s">
        <v>767</v>
      </c>
      <c r="C79" s="28" t="s">
        <v>768</v>
      </c>
      <c r="D79" s="37">
        <v>496059</v>
      </c>
      <c r="E79" s="27" t="s">
        <v>769</v>
      </c>
      <c r="F79" s="28" t="s">
        <v>770</v>
      </c>
      <c r="G79" s="29">
        <v>383508</v>
      </c>
      <c r="H79" s="30" t="s">
        <v>771</v>
      </c>
      <c r="I79" s="31" t="s">
        <v>772</v>
      </c>
      <c r="J79" s="32">
        <v>385248</v>
      </c>
      <c r="K79" s="30" t="s">
        <v>773</v>
      </c>
      <c r="L79" s="33" t="s">
        <v>774</v>
      </c>
      <c r="M79" s="26">
        <v>388078</v>
      </c>
      <c r="N79" s="27" t="s">
        <v>775</v>
      </c>
      <c r="O79" s="28" t="s">
        <v>776</v>
      </c>
    </row>
    <row r="80" spans="1:15">
      <c r="A80" s="37">
        <v>384034</v>
      </c>
      <c r="B80" s="27" t="s">
        <v>777</v>
      </c>
      <c r="C80" s="28" t="s">
        <v>778</v>
      </c>
      <c r="D80" s="37">
        <v>496060</v>
      </c>
      <c r="E80" s="27" t="s">
        <v>779</v>
      </c>
      <c r="F80" s="28" t="s">
        <v>780</v>
      </c>
      <c r="G80" s="29">
        <v>383509</v>
      </c>
      <c r="H80" s="30" t="s">
        <v>781</v>
      </c>
      <c r="I80" s="33" t="s">
        <v>782</v>
      </c>
      <c r="J80" s="32">
        <v>385249</v>
      </c>
      <c r="K80" s="30" t="s">
        <v>783</v>
      </c>
      <c r="L80" s="33" t="s">
        <v>784</v>
      </c>
      <c r="M80" s="26">
        <v>388079</v>
      </c>
      <c r="N80" s="27" t="s">
        <v>785</v>
      </c>
      <c r="O80" s="28" t="s">
        <v>786</v>
      </c>
    </row>
    <row r="81" spans="1:15">
      <c r="A81" s="26">
        <v>384036</v>
      </c>
      <c r="B81" s="27" t="s">
        <v>787</v>
      </c>
      <c r="C81" s="28" t="s">
        <v>788</v>
      </c>
      <c r="D81" s="26">
        <v>496061</v>
      </c>
      <c r="E81" s="27" t="s">
        <v>789</v>
      </c>
      <c r="F81" s="28" t="s">
        <v>790</v>
      </c>
      <c r="G81" s="29">
        <v>383510</v>
      </c>
      <c r="H81" s="30" t="s">
        <v>791</v>
      </c>
      <c r="I81" s="33" t="s">
        <v>792</v>
      </c>
      <c r="J81" s="32">
        <v>385250</v>
      </c>
      <c r="K81" s="30" t="s">
        <v>793</v>
      </c>
      <c r="L81" s="33" t="s">
        <v>794</v>
      </c>
      <c r="M81" s="26">
        <v>388080</v>
      </c>
      <c r="N81" s="27" t="s">
        <v>795</v>
      </c>
      <c r="O81" s="28" t="s">
        <v>796</v>
      </c>
    </row>
    <row r="82" spans="1:15">
      <c r="A82" s="37">
        <v>384037</v>
      </c>
      <c r="B82" s="27" t="s">
        <v>797</v>
      </c>
      <c r="C82" s="28" t="s">
        <v>798</v>
      </c>
      <c r="D82" s="37">
        <v>496062</v>
      </c>
      <c r="E82" s="27" t="s">
        <v>799</v>
      </c>
      <c r="F82" s="28" t="s">
        <v>800</v>
      </c>
      <c r="G82" s="32">
        <v>383601</v>
      </c>
      <c r="H82" s="30" t="s">
        <v>801</v>
      </c>
      <c r="I82" s="33" t="s">
        <v>802</v>
      </c>
      <c r="J82" s="32">
        <v>385256</v>
      </c>
      <c r="K82" s="30" t="s">
        <v>803</v>
      </c>
      <c r="L82" s="33" t="s">
        <v>804</v>
      </c>
      <c r="M82" s="26">
        <v>388081</v>
      </c>
      <c r="N82" s="27" t="s">
        <v>805</v>
      </c>
      <c r="O82" s="28" t="s">
        <v>805</v>
      </c>
    </row>
    <row r="83" spans="1:15">
      <c r="A83" s="37">
        <v>384038</v>
      </c>
      <c r="B83" s="27" t="s">
        <v>806</v>
      </c>
      <c r="C83" s="28" t="s">
        <v>807</v>
      </c>
      <c r="D83" s="37">
        <v>496063</v>
      </c>
      <c r="E83" s="27" t="s">
        <v>808</v>
      </c>
      <c r="F83" s="28" t="s">
        <v>809</v>
      </c>
      <c r="G83" s="32">
        <v>383602</v>
      </c>
      <c r="H83" s="30" t="s">
        <v>810</v>
      </c>
      <c r="I83" s="33" t="s">
        <v>811</v>
      </c>
      <c r="J83" s="32">
        <v>385257</v>
      </c>
      <c r="K83" s="30" t="s">
        <v>812</v>
      </c>
      <c r="L83" s="33" t="s">
        <v>813</v>
      </c>
      <c r="M83" s="26">
        <v>388082</v>
      </c>
      <c r="N83" s="27" t="s">
        <v>814</v>
      </c>
      <c r="O83" s="28" t="s">
        <v>815</v>
      </c>
    </row>
    <row r="84" spans="1:15">
      <c r="A84" s="37">
        <v>384039</v>
      </c>
      <c r="B84" s="27" t="s">
        <v>816</v>
      </c>
      <c r="C84" s="28" t="s">
        <v>817</v>
      </c>
      <c r="D84" s="37">
        <v>496064</v>
      </c>
      <c r="E84" s="27" t="s">
        <v>818</v>
      </c>
      <c r="F84" s="28" t="s">
        <v>819</v>
      </c>
      <c r="G84" s="32">
        <v>383603</v>
      </c>
      <c r="H84" s="30" t="s">
        <v>820</v>
      </c>
      <c r="I84" s="33" t="s">
        <v>821</v>
      </c>
      <c r="J84" s="32">
        <v>385259</v>
      </c>
      <c r="K84" s="30" t="s">
        <v>822</v>
      </c>
      <c r="L84" s="33" t="s">
        <v>823</v>
      </c>
      <c r="M84" s="26">
        <v>388083</v>
      </c>
      <c r="N84" s="27" t="s">
        <v>824</v>
      </c>
      <c r="O84" s="28" t="s">
        <v>825</v>
      </c>
    </row>
    <row r="85" spans="1:15" ht="13.8" thickBot="1">
      <c r="A85" s="37">
        <v>384040</v>
      </c>
      <c r="B85" s="27" t="s">
        <v>826</v>
      </c>
      <c r="C85" s="28" t="s">
        <v>827</v>
      </c>
      <c r="D85" s="37">
        <v>496065</v>
      </c>
      <c r="E85" s="27" t="s">
        <v>828</v>
      </c>
      <c r="F85" s="28" t="s">
        <v>829</v>
      </c>
      <c r="G85" s="32">
        <v>383604</v>
      </c>
      <c r="H85" s="30" t="s">
        <v>830</v>
      </c>
      <c r="I85" s="33" t="s">
        <v>831</v>
      </c>
      <c r="J85" s="32">
        <v>385301</v>
      </c>
      <c r="K85" s="30" t="s">
        <v>832</v>
      </c>
      <c r="L85" s="33" t="s">
        <v>833</v>
      </c>
      <c r="M85" s="38">
        <v>388084</v>
      </c>
      <c r="N85" s="39" t="s">
        <v>834</v>
      </c>
      <c r="O85" s="40" t="s">
        <v>835</v>
      </c>
    </row>
    <row r="86" spans="1:15">
      <c r="A86" s="26">
        <v>384041</v>
      </c>
      <c r="B86" s="27" t="s">
        <v>155</v>
      </c>
      <c r="C86" s="28" t="s">
        <v>836</v>
      </c>
      <c r="D86" s="26">
        <v>496066</v>
      </c>
      <c r="E86" s="27" t="s">
        <v>837</v>
      </c>
      <c r="F86" s="28" t="s">
        <v>838</v>
      </c>
      <c r="G86" s="32">
        <v>383605</v>
      </c>
      <c r="H86" s="30" t="s">
        <v>839</v>
      </c>
      <c r="I86" s="33" t="s">
        <v>840</v>
      </c>
      <c r="J86" s="32">
        <v>385302</v>
      </c>
      <c r="K86" s="30" t="s">
        <v>841</v>
      </c>
      <c r="L86" s="33" t="s">
        <v>842</v>
      </c>
      <c r="M86" s="25"/>
      <c r="N86" s="25"/>
      <c r="O86" s="25"/>
    </row>
    <row r="87" spans="1:15">
      <c r="A87" s="26">
        <v>384071</v>
      </c>
      <c r="B87" s="27" t="s">
        <v>843</v>
      </c>
      <c r="C87" s="28" t="s">
        <v>844</v>
      </c>
      <c r="D87" s="26">
        <v>496067</v>
      </c>
      <c r="E87" s="27" t="s">
        <v>845</v>
      </c>
      <c r="F87" s="28" t="s">
        <v>846</v>
      </c>
      <c r="G87" s="32">
        <v>383606</v>
      </c>
      <c r="H87" s="30" t="s">
        <v>847</v>
      </c>
      <c r="I87" s="33" t="s">
        <v>848</v>
      </c>
      <c r="J87" s="32">
        <v>385303</v>
      </c>
      <c r="K87" s="30" t="s">
        <v>849</v>
      </c>
      <c r="L87" s="33" t="s">
        <v>850</v>
      </c>
      <c r="M87" s="25"/>
      <c r="N87" s="25"/>
      <c r="O87" s="25"/>
    </row>
    <row r="88" spans="1:15">
      <c r="A88" s="26">
        <v>384074</v>
      </c>
      <c r="B88" s="27" t="s">
        <v>851</v>
      </c>
      <c r="C88" s="28" t="s">
        <v>852</v>
      </c>
      <c r="D88" s="26">
        <v>496068</v>
      </c>
      <c r="E88" s="27" t="s">
        <v>853</v>
      </c>
      <c r="F88" s="28" t="s">
        <v>854</v>
      </c>
      <c r="G88" s="32">
        <v>383607</v>
      </c>
      <c r="H88" s="30" t="s">
        <v>855</v>
      </c>
      <c r="I88" s="33" t="s">
        <v>856</v>
      </c>
      <c r="J88" s="32">
        <v>385304</v>
      </c>
      <c r="K88" s="30" t="s">
        <v>857</v>
      </c>
      <c r="L88" s="33" t="s">
        <v>858</v>
      </c>
      <c r="M88" s="25"/>
      <c r="N88" s="25"/>
      <c r="O88" s="25"/>
    </row>
    <row r="89" spans="1:15">
      <c r="A89" s="26">
        <v>384077</v>
      </c>
      <c r="B89" s="27" t="s">
        <v>741</v>
      </c>
      <c r="C89" s="28" t="s">
        <v>742</v>
      </c>
      <c r="D89" s="26">
        <v>496069</v>
      </c>
      <c r="E89" s="27" t="s">
        <v>859</v>
      </c>
      <c r="F89" s="28" t="s">
        <v>860</v>
      </c>
      <c r="G89" s="32">
        <v>383901</v>
      </c>
      <c r="H89" s="30" t="s">
        <v>861</v>
      </c>
      <c r="I89" s="33" t="s">
        <v>862</v>
      </c>
      <c r="J89" s="32">
        <v>385305</v>
      </c>
      <c r="K89" s="30" t="s">
        <v>863</v>
      </c>
      <c r="L89" s="33" t="s">
        <v>864</v>
      </c>
      <c r="M89" s="25"/>
      <c r="N89" s="25"/>
      <c r="O89" s="25"/>
    </row>
    <row r="90" spans="1:15">
      <c r="A90" s="26">
        <v>384082</v>
      </c>
      <c r="B90" s="27" t="s">
        <v>865</v>
      </c>
      <c r="C90" s="28" t="s">
        <v>866</v>
      </c>
      <c r="D90" s="26">
        <v>496070</v>
      </c>
      <c r="E90" s="27" t="s">
        <v>867</v>
      </c>
      <c r="F90" s="28" t="s">
        <v>868</v>
      </c>
      <c r="G90" s="32">
        <v>383903</v>
      </c>
      <c r="H90" s="30" t="s">
        <v>869</v>
      </c>
      <c r="I90" s="33" t="s">
        <v>870</v>
      </c>
      <c r="J90" s="32">
        <v>385331</v>
      </c>
      <c r="K90" s="30" t="s">
        <v>109</v>
      </c>
      <c r="L90" s="33" t="s">
        <v>110</v>
      </c>
      <c r="M90" s="25"/>
      <c r="N90" s="25"/>
      <c r="O90" s="25"/>
    </row>
    <row r="91" spans="1:15">
      <c r="A91" s="26">
        <v>384083</v>
      </c>
      <c r="B91" s="27" t="s">
        <v>871</v>
      </c>
      <c r="C91" s="28" t="s">
        <v>872</v>
      </c>
      <c r="D91" s="26">
        <v>496071</v>
      </c>
      <c r="E91" s="27" t="s">
        <v>873</v>
      </c>
      <c r="F91" s="28" t="s">
        <v>874</v>
      </c>
      <c r="G91" s="32">
        <v>383904</v>
      </c>
      <c r="H91" s="30" t="s">
        <v>875</v>
      </c>
      <c r="I91" s="33" t="s">
        <v>876</v>
      </c>
      <c r="J91" s="32">
        <v>385332</v>
      </c>
      <c r="K91" s="30" t="s">
        <v>409</v>
      </c>
      <c r="L91" s="33" t="s">
        <v>410</v>
      </c>
      <c r="M91" s="25"/>
      <c r="N91" s="25"/>
      <c r="O91" s="25"/>
    </row>
    <row r="92" spans="1:15">
      <c r="A92" s="37">
        <v>384084</v>
      </c>
      <c r="B92" s="27" t="s">
        <v>877</v>
      </c>
      <c r="C92" s="28" t="s">
        <v>878</v>
      </c>
      <c r="D92" s="37">
        <v>496072</v>
      </c>
      <c r="E92" s="27" t="s">
        <v>879</v>
      </c>
      <c r="F92" s="28" t="s">
        <v>880</v>
      </c>
      <c r="G92" s="32">
        <v>383951</v>
      </c>
      <c r="H92" s="30" t="s">
        <v>881</v>
      </c>
      <c r="I92" s="33" t="s">
        <v>882</v>
      </c>
      <c r="J92" s="32">
        <v>385333</v>
      </c>
      <c r="K92" s="30" t="s">
        <v>119</v>
      </c>
      <c r="L92" s="33" t="s">
        <v>120</v>
      </c>
      <c r="M92" s="25"/>
      <c r="N92" s="25"/>
      <c r="O92" s="25"/>
    </row>
    <row r="93" spans="1:15" ht="13.8" thickBot="1">
      <c r="A93" s="26">
        <v>384085</v>
      </c>
      <c r="B93" s="27" t="s">
        <v>883</v>
      </c>
      <c r="C93" s="28" t="s">
        <v>884</v>
      </c>
      <c r="D93" s="26">
        <v>496073</v>
      </c>
      <c r="E93" s="27" t="s">
        <v>885</v>
      </c>
      <c r="F93" s="28" t="s">
        <v>886</v>
      </c>
      <c r="G93" s="41">
        <v>383952</v>
      </c>
      <c r="H93" s="42" t="s">
        <v>887</v>
      </c>
      <c r="I93" s="43" t="s">
        <v>719</v>
      </c>
      <c r="J93" s="32">
        <v>385334</v>
      </c>
      <c r="K93" s="30" t="s">
        <v>888</v>
      </c>
      <c r="L93" s="33" t="s">
        <v>889</v>
      </c>
      <c r="M93" s="25"/>
      <c r="N93" s="25"/>
      <c r="O93" s="25"/>
    </row>
    <row r="94" spans="1:15">
      <c r="A94" s="26">
        <v>384086</v>
      </c>
      <c r="B94" s="27" t="s">
        <v>890</v>
      </c>
      <c r="C94" s="28" t="s">
        <v>891</v>
      </c>
      <c r="D94" s="26">
        <v>496074</v>
      </c>
      <c r="E94" s="27" t="s">
        <v>892</v>
      </c>
      <c r="F94" s="28" t="s">
        <v>893</v>
      </c>
      <c r="J94" s="32">
        <v>385335</v>
      </c>
      <c r="K94" s="30" t="s">
        <v>894</v>
      </c>
      <c r="L94" s="33" t="s">
        <v>895</v>
      </c>
      <c r="M94" s="25"/>
      <c r="N94" s="25"/>
      <c r="O94" s="25"/>
    </row>
    <row r="95" spans="1:15">
      <c r="A95" s="26">
        <v>384087</v>
      </c>
      <c r="B95" s="27" t="s">
        <v>896</v>
      </c>
      <c r="C95" s="28" t="s">
        <v>897</v>
      </c>
      <c r="D95" s="26">
        <v>496075</v>
      </c>
      <c r="E95" s="27" t="s">
        <v>898</v>
      </c>
      <c r="F95" s="28" t="s">
        <v>899</v>
      </c>
      <c r="J95" s="32">
        <v>385336</v>
      </c>
      <c r="K95" s="30" t="s">
        <v>900</v>
      </c>
      <c r="L95" s="33" t="s">
        <v>901</v>
      </c>
      <c r="M95" s="25"/>
      <c r="N95" s="25"/>
      <c r="O95" s="25"/>
    </row>
    <row r="96" spans="1:15">
      <c r="A96" s="26">
        <v>384088</v>
      </c>
      <c r="B96" s="27" t="s">
        <v>902</v>
      </c>
      <c r="C96" s="28" t="s">
        <v>903</v>
      </c>
      <c r="D96" s="26">
        <v>496076</v>
      </c>
      <c r="E96" s="27" t="s">
        <v>904</v>
      </c>
      <c r="F96" s="28" t="s">
        <v>905</v>
      </c>
      <c r="J96" s="32">
        <v>385337</v>
      </c>
      <c r="K96" s="30" t="s">
        <v>582</v>
      </c>
      <c r="L96" s="33" t="s">
        <v>583</v>
      </c>
      <c r="M96" s="25"/>
      <c r="N96" s="25"/>
      <c r="O96" s="25"/>
    </row>
    <row r="97" spans="1:15">
      <c r="A97" s="26">
        <v>384089</v>
      </c>
      <c r="B97" s="27" t="s">
        <v>906</v>
      </c>
      <c r="C97" s="28" t="s">
        <v>907</v>
      </c>
      <c r="D97" s="26">
        <v>496077</v>
      </c>
      <c r="E97" s="27" t="s">
        <v>908</v>
      </c>
      <c r="F97" s="28" t="s">
        <v>909</v>
      </c>
      <c r="J97" s="32">
        <v>385338</v>
      </c>
      <c r="K97" s="30" t="s">
        <v>297</v>
      </c>
      <c r="L97" s="33" t="s">
        <v>298</v>
      </c>
      <c r="M97" s="25"/>
      <c r="N97" s="25"/>
      <c r="O97" s="25"/>
    </row>
    <row r="98" spans="1:15">
      <c r="A98" s="26">
        <v>384090</v>
      </c>
      <c r="B98" s="27" t="s">
        <v>910</v>
      </c>
      <c r="C98" s="28" t="s">
        <v>911</v>
      </c>
      <c r="D98" s="26">
        <v>496078</v>
      </c>
      <c r="E98" s="27" t="s">
        <v>912</v>
      </c>
      <c r="F98" s="28" t="s">
        <v>913</v>
      </c>
      <c r="J98" s="32">
        <v>385339</v>
      </c>
      <c r="K98" s="30" t="s">
        <v>914</v>
      </c>
      <c r="L98" s="33" t="s">
        <v>915</v>
      </c>
      <c r="M98" s="25"/>
      <c r="N98" s="25"/>
      <c r="O98" s="25"/>
    </row>
    <row r="99" spans="1:15">
      <c r="A99" s="26">
        <v>384091</v>
      </c>
      <c r="B99" s="27" t="s">
        <v>916</v>
      </c>
      <c r="C99" s="28" t="s">
        <v>917</v>
      </c>
      <c r="D99" s="26">
        <v>496079</v>
      </c>
      <c r="E99" s="27" t="s">
        <v>918</v>
      </c>
      <c r="F99" s="28" t="s">
        <v>919</v>
      </c>
      <c r="J99" s="32">
        <v>385354</v>
      </c>
      <c r="K99" s="30" t="s">
        <v>920</v>
      </c>
      <c r="L99" s="33" t="s">
        <v>921</v>
      </c>
      <c r="M99" s="25"/>
      <c r="N99" s="25"/>
      <c r="O99" s="25"/>
    </row>
    <row r="100" spans="1:15">
      <c r="A100" s="37">
        <v>384092</v>
      </c>
      <c r="B100" s="27" t="s">
        <v>922</v>
      </c>
      <c r="C100" s="28" t="s">
        <v>923</v>
      </c>
      <c r="D100" s="37">
        <v>496080</v>
      </c>
      <c r="E100" s="27" t="s">
        <v>924</v>
      </c>
      <c r="F100" s="28" t="s">
        <v>925</v>
      </c>
      <c r="J100" s="32">
        <v>386002</v>
      </c>
      <c r="K100" s="30" t="s">
        <v>926</v>
      </c>
      <c r="L100" s="33" t="s">
        <v>927</v>
      </c>
      <c r="M100" s="25"/>
      <c r="N100" s="25"/>
      <c r="O100" s="25"/>
    </row>
    <row r="101" spans="1:15">
      <c r="A101" s="37">
        <v>384093</v>
      </c>
      <c r="B101" s="27" t="s">
        <v>928</v>
      </c>
      <c r="C101" s="28" t="s">
        <v>929</v>
      </c>
      <c r="D101" s="37">
        <v>496081</v>
      </c>
      <c r="E101" s="27" t="s">
        <v>930</v>
      </c>
      <c r="F101" s="28" t="s">
        <v>931</v>
      </c>
      <c r="J101" s="32">
        <v>386003</v>
      </c>
      <c r="K101" s="30" t="s">
        <v>932</v>
      </c>
      <c r="L101" s="33" t="s">
        <v>933</v>
      </c>
      <c r="M101" s="25"/>
      <c r="N101" s="25"/>
      <c r="O101" s="25"/>
    </row>
    <row r="102" spans="1:15">
      <c r="A102" s="37">
        <v>384094</v>
      </c>
      <c r="B102" s="27" t="s">
        <v>934</v>
      </c>
      <c r="C102" s="28" t="s">
        <v>935</v>
      </c>
      <c r="D102" s="37">
        <v>496082</v>
      </c>
      <c r="E102" s="27" t="s">
        <v>936</v>
      </c>
      <c r="F102" s="28" t="s">
        <v>937</v>
      </c>
      <c r="J102" s="32">
        <v>386008</v>
      </c>
      <c r="K102" s="30" t="s">
        <v>938</v>
      </c>
      <c r="L102" s="33" t="s">
        <v>939</v>
      </c>
      <c r="M102" s="25"/>
      <c r="N102" s="25"/>
      <c r="O102" s="25"/>
    </row>
    <row r="103" spans="1:15">
      <c r="A103" s="37">
        <v>384095</v>
      </c>
      <c r="B103" s="27" t="s">
        <v>940</v>
      </c>
      <c r="C103" s="28" t="s">
        <v>941</v>
      </c>
      <c r="D103" s="37">
        <v>496083</v>
      </c>
      <c r="E103" s="27" t="s">
        <v>942</v>
      </c>
      <c r="F103" s="28" t="s">
        <v>943</v>
      </c>
      <c r="J103" s="32">
        <v>386017</v>
      </c>
      <c r="K103" s="30" t="s">
        <v>944</v>
      </c>
      <c r="L103" s="33" t="s">
        <v>945</v>
      </c>
      <c r="M103" s="25"/>
      <c r="N103" s="25"/>
      <c r="O103" s="25"/>
    </row>
    <row r="104" spans="1:15">
      <c r="A104" s="37">
        <v>384096</v>
      </c>
      <c r="B104" s="27" t="s">
        <v>946</v>
      </c>
      <c r="C104" s="28" t="s">
        <v>947</v>
      </c>
      <c r="D104" s="37">
        <v>496084</v>
      </c>
      <c r="E104" s="27" t="s">
        <v>948</v>
      </c>
      <c r="F104" s="28" t="s">
        <v>949</v>
      </c>
      <c r="J104" s="32">
        <v>386018</v>
      </c>
      <c r="K104" s="30" t="s">
        <v>950</v>
      </c>
      <c r="L104" s="33" t="s">
        <v>951</v>
      </c>
      <c r="M104" s="25"/>
      <c r="N104" s="25"/>
      <c r="O104" s="25"/>
    </row>
    <row r="105" spans="1:15">
      <c r="A105" s="37">
        <v>384097</v>
      </c>
      <c r="B105" s="27" t="s">
        <v>952</v>
      </c>
      <c r="C105" s="28" t="s">
        <v>953</v>
      </c>
      <c r="D105" s="37">
        <v>496085</v>
      </c>
      <c r="E105" s="27" t="s">
        <v>954</v>
      </c>
      <c r="F105" s="28" t="s">
        <v>955</v>
      </c>
      <c r="J105" s="32">
        <v>386019</v>
      </c>
      <c r="K105" s="30" t="s">
        <v>956</v>
      </c>
      <c r="L105" s="33" t="s">
        <v>957</v>
      </c>
      <c r="M105" s="25"/>
      <c r="N105" s="25"/>
      <c r="O105" s="25"/>
    </row>
    <row r="106" spans="1:15">
      <c r="A106" s="26">
        <v>384098</v>
      </c>
      <c r="B106" s="27" t="s">
        <v>958</v>
      </c>
      <c r="C106" s="28" t="s">
        <v>959</v>
      </c>
      <c r="D106" s="26">
        <v>496086</v>
      </c>
      <c r="E106" s="27" t="s">
        <v>960</v>
      </c>
      <c r="F106" s="28" t="s">
        <v>961</v>
      </c>
      <c r="J106" s="32">
        <v>386030</v>
      </c>
      <c r="K106" s="30" t="s">
        <v>962</v>
      </c>
      <c r="L106" s="33" t="s">
        <v>963</v>
      </c>
      <c r="M106" s="25"/>
      <c r="N106" s="25"/>
      <c r="O106" s="25"/>
    </row>
    <row r="107" spans="1:15">
      <c r="A107" s="26">
        <v>384099</v>
      </c>
      <c r="B107" s="27" t="s">
        <v>964</v>
      </c>
      <c r="C107" s="28" t="s">
        <v>965</v>
      </c>
      <c r="D107" s="26">
        <v>496087</v>
      </c>
      <c r="E107" s="27" t="s">
        <v>966</v>
      </c>
      <c r="F107" s="28" t="s">
        <v>967</v>
      </c>
      <c r="J107" s="32">
        <v>386043</v>
      </c>
      <c r="K107" s="30" t="s">
        <v>968</v>
      </c>
      <c r="L107" s="33" t="s">
        <v>969</v>
      </c>
      <c r="M107" s="25"/>
      <c r="N107" s="25"/>
      <c r="O107" s="25"/>
    </row>
    <row r="108" spans="1:15">
      <c r="A108" s="44">
        <v>384100</v>
      </c>
      <c r="B108" s="27" t="s">
        <v>970</v>
      </c>
      <c r="C108" s="28" t="s">
        <v>971</v>
      </c>
      <c r="D108" s="44">
        <v>497001</v>
      </c>
      <c r="E108" s="27" t="s">
        <v>972</v>
      </c>
      <c r="F108" s="28" t="s">
        <v>973</v>
      </c>
      <c r="I108" s="45"/>
      <c r="J108" s="32">
        <v>386046</v>
      </c>
      <c r="K108" s="30" t="s">
        <v>974</v>
      </c>
      <c r="L108" s="33" t="s">
        <v>975</v>
      </c>
      <c r="M108" s="25"/>
      <c r="N108" s="25"/>
      <c r="O108" s="25"/>
    </row>
    <row r="109" spans="1:15">
      <c r="A109" s="26">
        <v>384101</v>
      </c>
      <c r="B109" s="27" t="s">
        <v>976</v>
      </c>
      <c r="C109" s="28" t="s">
        <v>977</v>
      </c>
      <c r="D109" s="26">
        <v>497003</v>
      </c>
      <c r="E109" s="27" t="s">
        <v>978</v>
      </c>
      <c r="F109" s="28" t="s">
        <v>979</v>
      </c>
      <c r="I109" s="45"/>
      <c r="J109" s="32">
        <v>386047</v>
      </c>
      <c r="K109" s="30" t="s">
        <v>980</v>
      </c>
      <c r="L109" s="33" t="s">
        <v>981</v>
      </c>
      <c r="M109" s="25"/>
      <c r="N109" s="25"/>
      <c r="O109" s="25"/>
    </row>
    <row r="110" spans="1:15">
      <c r="A110" s="37">
        <v>384102</v>
      </c>
      <c r="B110" s="27" t="s">
        <v>982</v>
      </c>
      <c r="C110" s="28" t="s">
        <v>983</v>
      </c>
      <c r="D110" s="37">
        <v>497004</v>
      </c>
      <c r="E110" s="27" t="s">
        <v>984</v>
      </c>
      <c r="F110" s="28" t="s">
        <v>985</v>
      </c>
      <c r="I110" s="45"/>
      <c r="J110" s="46">
        <v>386048</v>
      </c>
      <c r="K110" s="47" t="s">
        <v>986</v>
      </c>
      <c r="L110" s="48" t="s">
        <v>987</v>
      </c>
      <c r="M110" s="25"/>
      <c r="N110" s="25"/>
      <c r="O110" s="25"/>
    </row>
    <row r="111" spans="1:15">
      <c r="A111" s="49">
        <v>384103</v>
      </c>
      <c r="B111" s="50" t="s">
        <v>988</v>
      </c>
      <c r="C111" s="51" t="s">
        <v>988</v>
      </c>
      <c r="D111" s="49">
        <v>497007</v>
      </c>
      <c r="E111" s="50" t="s">
        <v>989</v>
      </c>
      <c r="F111" s="51" t="s">
        <v>990</v>
      </c>
      <c r="I111" s="45"/>
      <c r="J111" s="32">
        <v>386050</v>
      </c>
      <c r="K111" s="30" t="s">
        <v>991</v>
      </c>
      <c r="L111" s="33" t="s">
        <v>992</v>
      </c>
      <c r="M111" s="25"/>
      <c r="N111" s="25"/>
      <c r="O111" s="25"/>
    </row>
    <row r="112" spans="1:15">
      <c r="A112" s="26">
        <v>384104</v>
      </c>
      <c r="B112" s="27" t="s">
        <v>606</v>
      </c>
      <c r="C112" s="28" t="s">
        <v>607</v>
      </c>
      <c r="D112" s="26">
        <v>497010</v>
      </c>
      <c r="E112" s="27" t="s">
        <v>993</v>
      </c>
      <c r="F112" s="28" t="s">
        <v>994</v>
      </c>
      <c r="I112" s="45"/>
      <c r="J112" s="32">
        <v>386051</v>
      </c>
      <c r="K112" s="30" t="s">
        <v>995</v>
      </c>
      <c r="L112" s="33" t="s">
        <v>996</v>
      </c>
      <c r="M112" s="25"/>
      <c r="N112" s="25"/>
      <c r="O112" s="25"/>
    </row>
    <row r="113" spans="1:15">
      <c r="A113" s="26">
        <v>384105</v>
      </c>
      <c r="B113" s="27" t="s">
        <v>997</v>
      </c>
      <c r="C113" s="28" t="s">
        <v>998</v>
      </c>
      <c r="D113" s="26">
        <v>497011</v>
      </c>
      <c r="E113" s="27" t="s">
        <v>999</v>
      </c>
      <c r="F113" s="28" t="s">
        <v>1000</v>
      </c>
      <c r="I113" s="45"/>
      <c r="J113" s="32">
        <v>386052</v>
      </c>
      <c r="K113" s="30" t="s">
        <v>1001</v>
      </c>
      <c r="L113" s="33" t="s">
        <v>1002</v>
      </c>
      <c r="M113" s="25"/>
      <c r="N113" s="25"/>
      <c r="O113" s="25"/>
    </row>
    <row r="114" spans="1:15">
      <c r="A114" s="26">
        <v>384107</v>
      </c>
      <c r="B114" s="27" t="s">
        <v>124</v>
      </c>
      <c r="C114" s="28" t="s">
        <v>124</v>
      </c>
      <c r="D114" s="16">
        <v>497012</v>
      </c>
      <c r="E114" s="17" t="s">
        <v>1003</v>
      </c>
      <c r="F114" s="18" t="s">
        <v>1004</v>
      </c>
      <c r="I114" s="45"/>
      <c r="J114" s="32">
        <v>386053</v>
      </c>
      <c r="K114" s="30" t="s">
        <v>1005</v>
      </c>
      <c r="L114" s="33" t="s">
        <v>1006</v>
      </c>
      <c r="M114" s="25"/>
      <c r="N114" s="25"/>
      <c r="O114" s="25"/>
    </row>
    <row r="115" spans="1:15">
      <c r="A115" s="26">
        <v>384108</v>
      </c>
      <c r="B115" s="27" t="s">
        <v>1007</v>
      </c>
      <c r="C115" s="28" t="s">
        <v>1008</v>
      </c>
      <c r="D115" s="26">
        <v>497013</v>
      </c>
      <c r="E115" s="27" t="s">
        <v>1009</v>
      </c>
      <c r="F115" s="28" t="s">
        <v>1010</v>
      </c>
      <c r="I115" s="45"/>
      <c r="J115" s="32">
        <v>387045</v>
      </c>
      <c r="K115" s="30" t="s">
        <v>1011</v>
      </c>
      <c r="L115" s="33" t="s">
        <v>1012</v>
      </c>
      <c r="M115" s="25"/>
      <c r="N115" s="25"/>
      <c r="O115" s="25"/>
    </row>
    <row r="116" spans="1:15">
      <c r="A116" s="26">
        <v>384109</v>
      </c>
      <c r="B116" s="27" t="s">
        <v>1013</v>
      </c>
      <c r="C116" s="28" t="s">
        <v>1014</v>
      </c>
      <c r="D116" s="26">
        <v>497014</v>
      </c>
      <c r="E116" s="27" t="s">
        <v>1015</v>
      </c>
      <c r="F116" s="28" t="s">
        <v>1016</v>
      </c>
      <c r="I116" s="45"/>
      <c r="J116" s="46">
        <v>387046</v>
      </c>
      <c r="K116" s="47" t="s">
        <v>875</v>
      </c>
      <c r="L116" s="48" t="s">
        <v>1017</v>
      </c>
      <c r="M116" s="25"/>
      <c r="N116" s="25"/>
      <c r="O116" s="25"/>
    </row>
    <row r="117" spans="1:15">
      <c r="A117" s="26">
        <v>384110</v>
      </c>
      <c r="B117" s="27" t="s">
        <v>549</v>
      </c>
      <c r="C117" s="28" t="s">
        <v>549</v>
      </c>
      <c r="D117" s="34">
        <v>497015</v>
      </c>
      <c r="E117" s="35" t="s">
        <v>1018</v>
      </c>
      <c r="F117" s="36" t="s">
        <v>1019</v>
      </c>
      <c r="J117" s="46">
        <v>387050</v>
      </c>
      <c r="K117" s="47" t="s">
        <v>869</v>
      </c>
      <c r="L117" s="48" t="s">
        <v>1020</v>
      </c>
      <c r="M117" s="25"/>
      <c r="N117" s="25"/>
      <c r="O117" s="25"/>
    </row>
    <row r="118" spans="1:15">
      <c r="A118" s="26">
        <v>384111</v>
      </c>
      <c r="B118" s="27" t="s">
        <v>587</v>
      </c>
      <c r="C118" s="28" t="s">
        <v>1021</v>
      </c>
      <c r="D118" s="26">
        <v>497016</v>
      </c>
      <c r="E118" s="27" t="s">
        <v>1022</v>
      </c>
      <c r="F118" s="28" t="s">
        <v>1023</v>
      </c>
      <c r="J118" s="46">
        <v>387051</v>
      </c>
      <c r="K118" s="47" t="s">
        <v>505</v>
      </c>
      <c r="L118" s="48" t="s">
        <v>506</v>
      </c>
      <c r="M118" s="25"/>
      <c r="N118" s="25"/>
      <c r="O118" s="25"/>
    </row>
    <row r="119" spans="1:15" ht="13.8" thickBot="1">
      <c r="A119" s="26">
        <v>384112</v>
      </c>
      <c r="B119" s="27" t="s">
        <v>1024</v>
      </c>
      <c r="C119" s="28" t="s">
        <v>1025</v>
      </c>
      <c r="D119" s="38">
        <v>497017</v>
      </c>
      <c r="E119" s="39" t="s">
        <v>1026</v>
      </c>
      <c r="F119" s="40" t="s">
        <v>1027</v>
      </c>
      <c r="J119" s="46">
        <v>387052</v>
      </c>
      <c r="K119" s="47" t="s">
        <v>1028</v>
      </c>
      <c r="L119" s="48" t="s">
        <v>1029</v>
      </c>
      <c r="M119" s="25"/>
      <c r="N119" s="25"/>
      <c r="O119" s="25"/>
    </row>
    <row r="120" spans="1:15">
      <c r="A120" s="16">
        <v>384113</v>
      </c>
      <c r="B120" s="17" t="s">
        <v>659</v>
      </c>
      <c r="C120" s="18" t="s">
        <v>659</v>
      </c>
      <c r="J120" s="32">
        <v>387053</v>
      </c>
      <c r="K120" s="47" t="s">
        <v>1030</v>
      </c>
      <c r="L120" s="48" t="s">
        <v>1031</v>
      </c>
      <c r="M120" s="25"/>
      <c r="N120" s="25"/>
      <c r="O120" s="25"/>
    </row>
    <row r="121" spans="1:15">
      <c r="A121" s="26">
        <v>384114</v>
      </c>
      <c r="B121" s="27" t="s">
        <v>1032</v>
      </c>
      <c r="C121" s="28" t="s">
        <v>1033</v>
      </c>
      <c r="J121" s="46">
        <v>387054</v>
      </c>
      <c r="K121" s="47" t="s">
        <v>1034</v>
      </c>
      <c r="L121" s="48" t="s">
        <v>1035</v>
      </c>
      <c r="M121" s="25"/>
      <c r="N121" s="25"/>
      <c r="O121" s="25"/>
    </row>
    <row r="122" spans="1:15">
      <c r="A122" s="26">
        <v>384115</v>
      </c>
      <c r="B122" s="27" t="s">
        <v>1036</v>
      </c>
      <c r="C122" s="28" t="s">
        <v>1037</v>
      </c>
      <c r="J122" s="46">
        <v>387056</v>
      </c>
      <c r="K122" s="47" t="s">
        <v>1038</v>
      </c>
      <c r="L122" s="48" t="s">
        <v>1039</v>
      </c>
      <c r="M122" s="25"/>
      <c r="N122" s="25"/>
      <c r="O122" s="25"/>
    </row>
    <row r="123" spans="1:15">
      <c r="A123" s="34">
        <v>384116</v>
      </c>
      <c r="B123" s="35" t="s">
        <v>1040</v>
      </c>
      <c r="C123" s="36" t="s">
        <v>1041</v>
      </c>
      <c r="J123" s="46">
        <v>387057</v>
      </c>
      <c r="K123" s="47" t="s">
        <v>1042</v>
      </c>
      <c r="L123" s="48" t="s">
        <v>1043</v>
      </c>
      <c r="M123" s="25"/>
      <c r="N123" s="25"/>
      <c r="O123" s="25"/>
    </row>
    <row r="124" spans="1:15">
      <c r="A124" s="26">
        <v>384117</v>
      </c>
      <c r="B124" s="27" t="s">
        <v>722</v>
      </c>
      <c r="C124" s="28" t="s">
        <v>723</v>
      </c>
      <c r="J124" s="46">
        <v>387058</v>
      </c>
      <c r="K124" s="47" t="s">
        <v>649</v>
      </c>
      <c r="L124" s="48" t="s">
        <v>650</v>
      </c>
      <c r="M124" s="25"/>
      <c r="N124" s="25"/>
      <c r="O124" s="25"/>
    </row>
    <row r="125" spans="1:15">
      <c r="A125" s="26">
        <v>384118</v>
      </c>
      <c r="B125" s="27" t="s">
        <v>1044</v>
      </c>
      <c r="C125" s="28" t="s">
        <v>1044</v>
      </c>
      <c r="J125" s="46">
        <v>387059</v>
      </c>
      <c r="K125" s="47" t="s">
        <v>1045</v>
      </c>
      <c r="L125" s="48" t="s">
        <v>1046</v>
      </c>
      <c r="M125" s="25"/>
      <c r="N125" s="25"/>
      <c r="O125" s="25"/>
    </row>
    <row r="126" spans="1:15">
      <c r="A126" s="26">
        <v>384119</v>
      </c>
      <c r="B126" s="27" t="s">
        <v>624</v>
      </c>
      <c r="C126" s="28" t="s">
        <v>625</v>
      </c>
      <c r="J126" s="46">
        <v>387060</v>
      </c>
      <c r="K126" s="47" t="s">
        <v>1047</v>
      </c>
      <c r="L126" s="48" t="s">
        <v>1048</v>
      </c>
      <c r="M126" s="25"/>
      <c r="N126" s="25"/>
      <c r="O126" s="25"/>
    </row>
    <row r="127" spans="1:15">
      <c r="A127" s="26">
        <v>384120</v>
      </c>
      <c r="B127" s="27" t="s">
        <v>644</v>
      </c>
      <c r="C127" s="28" t="s">
        <v>1049</v>
      </c>
      <c r="J127" s="46">
        <v>387068</v>
      </c>
      <c r="K127" s="47" t="s">
        <v>592</v>
      </c>
      <c r="L127" s="48" t="s">
        <v>593</v>
      </c>
      <c r="M127" s="25"/>
      <c r="N127" s="25"/>
      <c r="O127" s="25"/>
    </row>
    <row r="128" spans="1:15">
      <c r="A128" s="26">
        <v>384121</v>
      </c>
      <c r="B128" s="27" t="s">
        <v>1050</v>
      </c>
      <c r="C128" s="28" t="s">
        <v>1051</v>
      </c>
      <c r="J128" s="46">
        <v>387069</v>
      </c>
      <c r="K128" s="47" t="s">
        <v>1052</v>
      </c>
      <c r="L128" s="48" t="s">
        <v>692</v>
      </c>
      <c r="M128" s="25"/>
      <c r="N128" s="25"/>
      <c r="O128" s="25"/>
    </row>
    <row r="129" spans="1:15" ht="13.8" thickBot="1">
      <c r="A129" s="38">
        <v>384122</v>
      </c>
      <c r="B129" s="39" t="s">
        <v>1053</v>
      </c>
      <c r="C129" s="40"/>
      <c r="J129" s="46">
        <v>387070</v>
      </c>
      <c r="K129" s="47" t="s">
        <v>1054</v>
      </c>
      <c r="L129" s="48" t="s">
        <v>1055</v>
      </c>
      <c r="M129" s="25"/>
      <c r="N129" s="25"/>
      <c r="O129" s="25"/>
    </row>
    <row r="130" spans="1:15">
      <c r="J130" s="46">
        <v>387071</v>
      </c>
      <c r="K130" s="47" t="s">
        <v>1056</v>
      </c>
      <c r="L130" s="48" t="s">
        <v>1057</v>
      </c>
      <c r="M130" s="25"/>
      <c r="N130" s="25"/>
      <c r="O130" s="25"/>
    </row>
    <row r="131" spans="1:15">
      <c r="J131" s="46">
        <v>387072</v>
      </c>
      <c r="K131" s="47" t="s">
        <v>1058</v>
      </c>
      <c r="L131" s="48" t="s">
        <v>1059</v>
      </c>
      <c r="M131" s="25"/>
      <c r="N131" s="25"/>
      <c r="O131" s="25"/>
    </row>
    <row r="132" spans="1:15">
      <c r="J132" s="46">
        <v>387073</v>
      </c>
      <c r="K132" s="47" t="s">
        <v>1060</v>
      </c>
      <c r="L132" s="48" t="s">
        <v>1061</v>
      </c>
      <c r="M132" s="25"/>
      <c r="N132" s="25"/>
      <c r="O132" s="25"/>
    </row>
    <row r="133" spans="1:15">
      <c r="J133" s="46">
        <v>387074</v>
      </c>
      <c r="K133" s="47" t="s">
        <v>287</v>
      </c>
      <c r="L133" s="48" t="s">
        <v>288</v>
      </c>
      <c r="M133" s="25"/>
      <c r="N133" s="25"/>
      <c r="O133" s="25"/>
    </row>
    <row r="134" spans="1:15">
      <c r="J134" s="46">
        <v>387075</v>
      </c>
      <c r="K134" s="47" t="s">
        <v>129</v>
      </c>
      <c r="L134" s="48" t="s">
        <v>130</v>
      </c>
      <c r="M134" s="25"/>
      <c r="N134" s="25"/>
      <c r="O134" s="25"/>
    </row>
    <row r="135" spans="1:15">
      <c r="J135" s="46">
        <v>387076</v>
      </c>
      <c r="K135" s="47" t="s">
        <v>640</v>
      </c>
      <c r="L135" s="48" t="s">
        <v>641</v>
      </c>
      <c r="M135" s="25"/>
      <c r="N135" s="25"/>
      <c r="O135" s="25"/>
    </row>
    <row r="136" spans="1:15">
      <c r="J136" s="46">
        <v>387077</v>
      </c>
      <c r="K136" s="47" t="s">
        <v>427</v>
      </c>
      <c r="L136" s="48" t="s">
        <v>428</v>
      </c>
      <c r="M136" s="25"/>
      <c r="N136" s="25"/>
      <c r="O136" s="25"/>
    </row>
    <row r="137" spans="1:15">
      <c r="J137" s="46">
        <v>387501</v>
      </c>
      <c r="K137" s="47" t="s">
        <v>1062</v>
      </c>
      <c r="L137" s="48" t="s">
        <v>134</v>
      </c>
      <c r="M137" s="25"/>
      <c r="N137" s="25"/>
      <c r="O137" s="25"/>
    </row>
    <row r="138" spans="1:15">
      <c r="J138" s="32">
        <v>387502</v>
      </c>
      <c r="K138" s="30" t="s">
        <v>549</v>
      </c>
      <c r="L138" s="33" t="s">
        <v>549</v>
      </c>
    </row>
    <row r="139" spans="1:15">
      <c r="J139" s="32">
        <v>387503</v>
      </c>
      <c r="K139" s="30" t="s">
        <v>123</v>
      </c>
      <c r="L139" s="33" t="s">
        <v>124</v>
      </c>
    </row>
    <row r="140" spans="1:15">
      <c r="J140" s="32">
        <v>387504</v>
      </c>
      <c r="K140" s="30" t="s">
        <v>586</v>
      </c>
      <c r="L140" s="33" t="s">
        <v>587</v>
      </c>
    </row>
    <row r="141" spans="1:15">
      <c r="J141" s="32">
        <v>387505</v>
      </c>
      <c r="K141" s="30" t="s">
        <v>1063</v>
      </c>
      <c r="L141" s="33" t="s">
        <v>1008</v>
      </c>
    </row>
    <row r="142" spans="1:15">
      <c r="J142" s="32">
        <v>387506</v>
      </c>
      <c r="K142" s="30" t="s">
        <v>606</v>
      </c>
      <c r="L142" s="33" t="s">
        <v>607</v>
      </c>
    </row>
    <row r="143" spans="1:15">
      <c r="J143" s="32">
        <v>387507</v>
      </c>
      <c r="K143" s="30" t="s">
        <v>659</v>
      </c>
      <c r="L143" s="33" t="s">
        <v>659</v>
      </c>
    </row>
    <row r="144" spans="1:15">
      <c r="J144" s="32">
        <v>387508</v>
      </c>
      <c r="K144" s="30" t="s">
        <v>1064</v>
      </c>
      <c r="L144" s="33" t="s">
        <v>1065</v>
      </c>
    </row>
    <row r="145" spans="10:12">
      <c r="J145" s="32">
        <v>387509</v>
      </c>
      <c r="K145" s="30" t="s">
        <v>644</v>
      </c>
      <c r="L145" s="33" t="s">
        <v>1049</v>
      </c>
    </row>
    <row r="146" spans="10:12">
      <c r="J146" s="32">
        <v>387510</v>
      </c>
      <c r="K146" s="30" t="s">
        <v>988</v>
      </c>
      <c r="L146" s="33" t="s">
        <v>988</v>
      </c>
    </row>
    <row r="147" spans="10:12">
      <c r="J147" s="32">
        <v>387511</v>
      </c>
      <c r="K147" s="30" t="s">
        <v>460</v>
      </c>
      <c r="L147" s="33" t="s">
        <v>460</v>
      </c>
    </row>
    <row r="148" spans="10:12">
      <c r="J148" s="32">
        <v>387512</v>
      </c>
      <c r="K148" s="30" t="s">
        <v>722</v>
      </c>
      <c r="L148" s="33" t="s">
        <v>723</v>
      </c>
    </row>
    <row r="149" spans="10:12">
      <c r="J149" s="32">
        <v>387513</v>
      </c>
      <c r="K149" s="30" t="s">
        <v>730</v>
      </c>
      <c r="L149" s="33" t="s">
        <v>731</v>
      </c>
    </row>
    <row r="150" spans="10:12">
      <c r="J150" s="32">
        <v>387514</v>
      </c>
      <c r="K150" s="30" t="s">
        <v>624</v>
      </c>
      <c r="L150" s="33" t="s">
        <v>625</v>
      </c>
    </row>
    <row r="151" spans="10:12">
      <c r="J151" s="32">
        <v>387515</v>
      </c>
      <c r="K151" s="30" t="s">
        <v>596</v>
      </c>
      <c r="L151" s="33" t="s">
        <v>597</v>
      </c>
    </row>
    <row r="152" spans="10:12">
      <c r="J152" s="46">
        <v>387516</v>
      </c>
      <c r="K152" s="47" t="s">
        <v>805</v>
      </c>
      <c r="L152" s="48" t="s">
        <v>805</v>
      </c>
    </row>
    <row r="153" spans="10:12" ht="13.8" thickBot="1">
      <c r="J153" s="52">
        <v>387517</v>
      </c>
      <c r="K153" s="42" t="s">
        <v>1066</v>
      </c>
      <c r="L153" s="53" t="s">
        <v>1067</v>
      </c>
    </row>
  </sheetData>
  <mergeCells count="5">
    <mergeCell ref="A1:C1"/>
    <mergeCell ref="D1:F1"/>
    <mergeCell ref="G1:I1"/>
    <mergeCell ref="J1:L1"/>
    <mergeCell ref="M1:O1"/>
  </mergeCells>
  <phoneticPr fontId="1"/>
  <pageMargins left="0.39370078740157483" right="0" top="0.39370078740157483" bottom="0.19685039370078741" header="0.51181102362204722" footer="0.51181102362204722"/>
  <pageSetup paperSize="9" orientation="portrait" verticalDpi="36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29BC2-6A17-4D5A-80EA-09F700423C13}">
  <sheetPr>
    <tabColor theme="0"/>
  </sheetPr>
  <dimension ref="A1:Q28"/>
  <sheetViews>
    <sheetView tabSelected="1" view="pageBreakPreview" topLeftCell="A11" zoomScale="85" zoomScaleNormal="85" zoomScaleSheetLayoutView="85" workbookViewId="0">
      <selection activeCell="E17" sqref="E17"/>
    </sheetView>
  </sheetViews>
  <sheetFormatPr defaultColWidth="9" defaultRowHeight="14.4"/>
  <cols>
    <col min="1" max="1" width="1.09765625" customWidth="1"/>
    <col min="2" max="2" width="3.3984375" customWidth="1"/>
    <col min="3" max="3" width="5" customWidth="1"/>
    <col min="4" max="4" width="10" bestFit="1" customWidth="1"/>
    <col min="5" max="5" width="45.5" style="5" customWidth="1"/>
    <col min="6" max="6" width="5.09765625" customWidth="1"/>
    <col min="7" max="7" width="3.09765625" bestFit="1" customWidth="1"/>
    <col min="8" max="8" width="11.5" bestFit="1" customWidth="1"/>
    <col min="11" max="11" width="7.3984375" bestFit="1" customWidth="1"/>
    <col min="12" max="13" width="7.8984375" customWidth="1"/>
    <col min="14" max="14" width="3.3984375" bestFit="1" customWidth="1"/>
    <col min="15" max="15" width="0.8984375" customWidth="1"/>
    <col min="23" max="23" width="0" hidden="1" customWidth="1"/>
  </cols>
  <sheetData>
    <row r="1" spans="1:17" ht="24" customHeight="1">
      <c r="A1" s="86"/>
      <c r="B1" s="86"/>
      <c r="C1" s="164" t="s">
        <v>1096</v>
      </c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86"/>
    </row>
    <row r="2" spans="1:17" ht="17.25" customHeight="1">
      <c r="A2" s="86"/>
      <c r="B2" s="86"/>
      <c r="C2" s="166" t="s">
        <v>1094</v>
      </c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86"/>
    </row>
    <row r="3" spans="1:17" ht="21.75" customHeight="1" thickBot="1">
      <c r="A3" s="86"/>
      <c r="B3" s="86"/>
      <c r="C3" s="172" t="s">
        <v>0</v>
      </c>
      <c r="D3" s="172"/>
      <c r="E3" s="112" t="str">
        <f>【HP掲載時は非表示】競技会情報!B2</f>
        <v>えひめ県陸上競技ミライ（未来）アスリート交流記録会</v>
      </c>
      <c r="F3" s="86"/>
      <c r="G3" s="165" t="s">
        <v>1093</v>
      </c>
      <c r="H3" s="165"/>
      <c r="I3" s="165"/>
      <c r="J3" s="165"/>
      <c r="K3" s="165"/>
      <c r="L3" s="165"/>
      <c r="M3" s="165"/>
      <c r="N3" s="165"/>
      <c r="O3" s="86"/>
    </row>
    <row r="4" spans="1:17" ht="21.75" customHeight="1" thickTop="1" thickBot="1">
      <c r="A4" s="86"/>
      <c r="B4" s="86"/>
      <c r="C4" s="172" t="s">
        <v>3</v>
      </c>
      <c r="D4" s="179"/>
      <c r="E4" s="113"/>
      <c r="F4" s="86"/>
      <c r="G4" s="91"/>
      <c r="H4" s="91"/>
      <c r="I4" s="168" t="s">
        <v>31</v>
      </c>
      <c r="J4" s="168"/>
      <c r="K4" s="168"/>
      <c r="L4" s="168" t="s">
        <v>38</v>
      </c>
      <c r="M4" s="168"/>
      <c r="N4" s="168"/>
      <c r="O4" s="86"/>
    </row>
    <row r="5" spans="1:17" ht="21.75" customHeight="1" thickTop="1" thickBot="1">
      <c r="A5" s="86"/>
      <c r="B5" s="86"/>
      <c r="C5" s="180" t="s">
        <v>7</v>
      </c>
      <c r="D5" s="181"/>
      <c r="E5" s="114"/>
      <c r="F5" s="86"/>
      <c r="G5" s="169" t="s">
        <v>1068</v>
      </c>
      <c r="H5" s="92" t="s">
        <v>24</v>
      </c>
      <c r="I5" s="151">
        <f>COUNTA(⑵一覧表男子!K5:K104)+COUNTA(⑵一覧表男子!N5:N104)</f>
        <v>0</v>
      </c>
      <c r="J5" s="151"/>
      <c r="K5" s="152"/>
      <c r="L5" s="152">
        <f>(⑵一覧表男子!U3*【HP掲載時は非表示】競技会情報!K7)+(⑵一覧表男子!V3*【HP掲載時は非表示】競技会情報!K6)+(⑵一覧表男子!W3*【HP掲載時は非表示】競技会情報!K5)+(⑵一覧表男子!X3*【HP掲載時は非表示】競技会情報!K4)</f>
        <v>0</v>
      </c>
      <c r="M5" s="153"/>
      <c r="N5" s="93" t="s">
        <v>32</v>
      </c>
      <c r="O5" s="86"/>
    </row>
    <row r="6" spans="1:17" ht="21.75" customHeight="1" thickTop="1" thickBot="1">
      <c r="A6" s="86"/>
      <c r="B6" s="86"/>
      <c r="C6" s="144" t="s">
        <v>4</v>
      </c>
      <c r="D6" s="94" t="s">
        <v>30</v>
      </c>
      <c r="E6" s="115"/>
      <c r="F6" s="86"/>
      <c r="G6" s="170"/>
      <c r="H6" s="95" t="s">
        <v>25</v>
      </c>
      <c r="I6" s="154"/>
      <c r="J6" s="155"/>
      <c r="K6" s="96" t="s">
        <v>1072</v>
      </c>
      <c r="L6" s="156">
        <f>I6*【HP掲載時は非表示】競技会情報!K3</f>
        <v>0</v>
      </c>
      <c r="M6" s="157"/>
      <c r="N6" s="97" t="s">
        <v>32</v>
      </c>
      <c r="O6" s="86"/>
    </row>
    <row r="7" spans="1:17" ht="21.75" customHeight="1" thickTop="1" thickBot="1">
      <c r="A7" s="86"/>
      <c r="B7" s="86"/>
      <c r="C7" s="144"/>
      <c r="D7" s="94" t="s">
        <v>35</v>
      </c>
      <c r="E7" s="116"/>
      <c r="F7" s="86"/>
      <c r="G7" s="170"/>
      <c r="H7" s="131"/>
      <c r="I7" s="193"/>
      <c r="J7" s="194"/>
      <c r="K7" s="127"/>
      <c r="L7" s="158"/>
      <c r="M7" s="159"/>
      <c r="N7" s="128"/>
      <c r="O7" s="86"/>
    </row>
    <row r="8" spans="1:17" ht="21.75" customHeight="1" thickTop="1" thickBot="1">
      <c r="A8" s="86"/>
      <c r="B8" s="86"/>
      <c r="C8" s="144"/>
      <c r="D8" s="94" t="s">
        <v>5</v>
      </c>
      <c r="E8" s="115"/>
      <c r="F8" s="86"/>
      <c r="G8" s="171"/>
      <c r="H8" s="129"/>
      <c r="I8" s="160" t="s">
        <v>27</v>
      </c>
      <c r="J8" s="160"/>
      <c r="K8" s="161"/>
      <c r="L8" s="162">
        <f>SUM(L5:M7)</f>
        <v>0</v>
      </c>
      <c r="M8" s="163"/>
      <c r="N8" s="130" t="s">
        <v>32</v>
      </c>
      <c r="O8" s="98"/>
    </row>
    <row r="9" spans="1:17" ht="21.75" customHeight="1" thickTop="1" thickBot="1">
      <c r="A9" s="86"/>
      <c r="B9" s="86"/>
      <c r="C9" s="144" t="s">
        <v>1099</v>
      </c>
      <c r="D9" s="94" t="s">
        <v>1101</v>
      </c>
      <c r="E9" s="116"/>
      <c r="F9" s="86"/>
      <c r="G9" s="148" t="s">
        <v>1069</v>
      </c>
      <c r="H9" s="92" t="s">
        <v>24</v>
      </c>
      <c r="I9" s="151">
        <f>COUNTA(⑶一覧表女子!K5:K104)+COUNTA(⑶一覧表女子!N5:N104)</f>
        <v>0</v>
      </c>
      <c r="J9" s="151"/>
      <c r="K9" s="152"/>
      <c r="L9" s="152">
        <f>(⑶一覧表女子!U3*【HP掲載時は非表示】競技会情報!K7)+(⑶一覧表女子!V3*【HP掲載時は非表示】競技会情報!K6)+(⑶一覧表女子!W3*【HP掲載時は非表示】競技会情報!K5)+(⑶一覧表女子!X3*【HP掲載時は非表示】競技会情報!K4)</f>
        <v>0</v>
      </c>
      <c r="M9" s="153"/>
      <c r="N9" s="93" t="s">
        <v>32</v>
      </c>
      <c r="O9" s="86"/>
    </row>
    <row r="10" spans="1:17" ht="21.75" customHeight="1" thickTop="1" thickBot="1">
      <c r="A10" s="86"/>
      <c r="B10" s="86"/>
      <c r="C10" s="144"/>
      <c r="D10" s="94" t="s">
        <v>1102</v>
      </c>
      <c r="E10" s="115"/>
      <c r="F10" s="86"/>
      <c r="G10" s="149"/>
      <c r="H10" s="95" t="s">
        <v>25</v>
      </c>
      <c r="I10" s="154"/>
      <c r="J10" s="155"/>
      <c r="K10" s="96" t="s">
        <v>1072</v>
      </c>
      <c r="L10" s="156">
        <f>I10*【HP掲載時は非表示】競技会情報!K3</f>
        <v>0</v>
      </c>
      <c r="M10" s="157"/>
      <c r="N10" s="97" t="s">
        <v>32</v>
      </c>
      <c r="O10" s="86"/>
    </row>
    <row r="11" spans="1:17" ht="21.75" customHeight="1" thickTop="1">
      <c r="A11" s="86"/>
      <c r="B11" s="86"/>
      <c r="C11" s="145" t="s">
        <v>1100</v>
      </c>
      <c r="D11" s="145"/>
      <c r="E11" s="145"/>
      <c r="F11" s="86"/>
      <c r="G11" s="149"/>
      <c r="H11" s="131"/>
      <c r="I11" s="193"/>
      <c r="J11" s="194"/>
      <c r="K11" s="127"/>
      <c r="L11" s="158"/>
      <c r="M11" s="159"/>
      <c r="N11" s="128"/>
      <c r="O11" s="86"/>
    </row>
    <row r="12" spans="1:17" ht="21.75" customHeight="1" thickBot="1">
      <c r="A12" s="86"/>
      <c r="B12" s="86"/>
      <c r="C12" s="86"/>
      <c r="D12" s="86"/>
      <c r="E12" s="99"/>
      <c r="F12" s="86"/>
      <c r="G12" s="150"/>
      <c r="H12" s="129"/>
      <c r="I12" s="160" t="s">
        <v>27</v>
      </c>
      <c r="J12" s="160"/>
      <c r="K12" s="161"/>
      <c r="L12" s="162">
        <f>SUM(L9:M11)</f>
        <v>0</v>
      </c>
      <c r="M12" s="163"/>
      <c r="N12" s="130" t="s">
        <v>32</v>
      </c>
      <c r="O12" s="86"/>
    </row>
    <row r="13" spans="1:17" ht="21.75" customHeight="1" thickTop="1" thickBot="1">
      <c r="A13" s="86"/>
      <c r="B13" s="147" t="s">
        <v>1095</v>
      </c>
      <c r="C13" s="147"/>
      <c r="D13" s="147"/>
      <c r="E13" s="147"/>
      <c r="F13" s="100"/>
      <c r="G13" s="86"/>
      <c r="H13" s="86"/>
      <c r="I13" s="141" t="s">
        <v>1090</v>
      </c>
      <c r="J13" s="142"/>
      <c r="K13" s="143"/>
      <c r="L13" s="139">
        <f>L8+L12</f>
        <v>0</v>
      </c>
      <c r="M13" s="140"/>
      <c r="N13" s="101" t="s">
        <v>32</v>
      </c>
      <c r="O13" s="86"/>
    </row>
    <row r="14" spans="1:17" ht="21.75" customHeight="1" thickTop="1" thickBot="1">
      <c r="A14" s="86"/>
      <c r="B14" s="146" t="s">
        <v>1098</v>
      </c>
      <c r="C14" s="146"/>
      <c r="D14" s="146"/>
      <c r="E14" s="146"/>
      <c r="F14" s="102"/>
      <c r="G14" s="86"/>
      <c r="H14" s="86"/>
      <c r="I14" s="86"/>
      <c r="J14" s="86"/>
      <c r="K14" s="86"/>
      <c r="L14" s="86"/>
      <c r="M14" s="86"/>
      <c r="N14" s="86"/>
      <c r="O14" s="86"/>
    </row>
    <row r="15" spans="1:17" ht="21.75" customHeight="1" thickTop="1">
      <c r="A15" s="86"/>
      <c r="B15" s="182" t="s">
        <v>1097</v>
      </c>
      <c r="C15" s="176" t="s">
        <v>30</v>
      </c>
      <c r="D15" s="177"/>
      <c r="E15" s="87"/>
      <c r="F15" s="86"/>
      <c r="G15" s="86"/>
      <c r="H15" s="86"/>
      <c r="I15" s="86"/>
      <c r="J15" s="86"/>
      <c r="K15" s="86"/>
      <c r="L15" s="86"/>
      <c r="M15" s="86"/>
      <c r="N15" s="86"/>
      <c r="O15" s="86"/>
      <c r="Q15" t="s">
        <v>33</v>
      </c>
    </row>
    <row r="16" spans="1:17" ht="21.75" customHeight="1">
      <c r="A16" s="86"/>
      <c r="B16" s="174"/>
      <c r="C16" s="176" t="s">
        <v>28</v>
      </c>
      <c r="D16" s="177"/>
      <c r="E16" s="88"/>
      <c r="F16" s="86"/>
      <c r="G16" s="86"/>
      <c r="H16" s="86"/>
      <c r="I16" s="86"/>
      <c r="J16" s="86"/>
      <c r="K16" s="86"/>
      <c r="L16" s="86"/>
      <c r="M16" s="86"/>
      <c r="N16" s="86"/>
      <c r="O16" s="86"/>
      <c r="Q16" t="s">
        <v>34</v>
      </c>
    </row>
    <row r="17" spans="1:15" ht="21.75" customHeight="1">
      <c r="A17" s="86"/>
      <c r="B17" s="174"/>
      <c r="C17" s="178" t="s">
        <v>29</v>
      </c>
      <c r="D17" s="103" t="s">
        <v>35</v>
      </c>
      <c r="E17" s="88" t="s">
        <v>1175</v>
      </c>
      <c r="F17" s="86"/>
      <c r="G17" s="86"/>
      <c r="H17" s="86"/>
      <c r="I17" s="86"/>
      <c r="J17" s="86"/>
      <c r="K17" s="86"/>
      <c r="L17" s="86"/>
      <c r="M17" s="86"/>
      <c r="N17" s="86"/>
      <c r="O17" s="86"/>
    </row>
    <row r="18" spans="1:15" ht="21.75" customHeight="1" thickBot="1">
      <c r="A18" s="86"/>
      <c r="B18" s="175"/>
      <c r="C18" s="178"/>
      <c r="D18" s="103" t="s">
        <v>5</v>
      </c>
      <c r="E18" s="89"/>
      <c r="F18" s="86"/>
      <c r="G18" s="86"/>
      <c r="H18" s="86"/>
      <c r="I18" s="86"/>
      <c r="J18" s="86"/>
      <c r="K18" s="86"/>
      <c r="L18" s="86"/>
      <c r="M18" s="86"/>
      <c r="N18" s="86"/>
      <c r="O18" s="86"/>
    </row>
    <row r="19" spans="1:15" ht="21.75" customHeight="1" thickTop="1">
      <c r="A19" s="86"/>
      <c r="B19" s="173" t="s">
        <v>1070</v>
      </c>
      <c r="C19" s="176" t="s">
        <v>30</v>
      </c>
      <c r="D19" s="177"/>
      <c r="E19" s="87"/>
      <c r="F19" s="86"/>
      <c r="G19" s="86"/>
      <c r="H19" s="86"/>
      <c r="I19" s="86"/>
      <c r="J19" s="86"/>
      <c r="K19" s="86"/>
      <c r="L19" s="86"/>
      <c r="M19" s="86"/>
      <c r="N19" s="86"/>
      <c r="O19" s="86"/>
    </row>
    <row r="20" spans="1:15" ht="21.75" customHeight="1">
      <c r="A20" s="86"/>
      <c r="B20" s="174"/>
      <c r="C20" s="176" t="s">
        <v>28</v>
      </c>
      <c r="D20" s="177"/>
      <c r="E20" s="88"/>
      <c r="F20" s="86"/>
      <c r="G20" s="86"/>
      <c r="H20" s="86"/>
      <c r="I20" s="86"/>
      <c r="J20" s="86"/>
      <c r="K20" s="86"/>
      <c r="L20" s="86"/>
      <c r="M20" s="86"/>
      <c r="N20" s="86"/>
      <c r="O20" s="86"/>
    </row>
    <row r="21" spans="1:15" ht="21.75" customHeight="1">
      <c r="A21" s="86"/>
      <c r="B21" s="174"/>
      <c r="C21" s="178" t="s">
        <v>29</v>
      </c>
      <c r="D21" s="103" t="s">
        <v>35</v>
      </c>
      <c r="E21" s="88"/>
      <c r="F21" s="86"/>
      <c r="G21" s="86"/>
      <c r="H21" s="86"/>
      <c r="I21" s="86"/>
      <c r="J21" s="86"/>
      <c r="K21" s="86"/>
      <c r="L21" s="86"/>
      <c r="M21" s="86"/>
      <c r="N21" s="86"/>
      <c r="O21" s="86"/>
    </row>
    <row r="22" spans="1:15" ht="21.75" customHeight="1" thickBot="1">
      <c r="A22" s="86"/>
      <c r="B22" s="175"/>
      <c r="C22" s="178"/>
      <c r="D22" s="103" t="s">
        <v>5</v>
      </c>
      <c r="E22" s="89"/>
      <c r="F22" s="86"/>
      <c r="G22" s="86"/>
      <c r="H22" s="86"/>
      <c r="I22" s="86"/>
      <c r="J22" s="86"/>
      <c r="K22" s="86"/>
      <c r="L22" s="86"/>
      <c r="M22" s="86"/>
      <c r="N22" s="86"/>
      <c r="O22" s="86"/>
    </row>
    <row r="23" spans="1:15" ht="21.75" customHeight="1" thickTop="1">
      <c r="A23" s="86"/>
      <c r="B23" s="173" t="s">
        <v>1071</v>
      </c>
      <c r="C23" s="176" t="s">
        <v>30</v>
      </c>
      <c r="D23" s="177"/>
      <c r="E23" s="87"/>
      <c r="F23" s="86"/>
      <c r="G23" s="86"/>
      <c r="H23" s="86"/>
      <c r="I23" s="86"/>
      <c r="J23" s="86"/>
      <c r="K23" s="86"/>
      <c r="L23" s="86"/>
      <c r="M23" s="86"/>
      <c r="N23" s="86"/>
      <c r="O23" s="86"/>
    </row>
    <row r="24" spans="1:15" ht="21.75" customHeight="1">
      <c r="A24" s="86"/>
      <c r="B24" s="174"/>
      <c r="C24" s="176" t="s">
        <v>28</v>
      </c>
      <c r="D24" s="177"/>
      <c r="E24" s="88"/>
      <c r="F24" s="86"/>
      <c r="G24" s="86"/>
      <c r="H24" s="86"/>
      <c r="I24" s="86"/>
      <c r="J24" s="86"/>
      <c r="K24" s="86"/>
      <c r="L24" s="86"/>
      <c r="M24" s="86"/>
      <c r="N24" s="86"/>
      <c r="O24" s="86"/>
    </row>
    <row r="25" spans="1:15" ht="21.75" customHeight="1">
      <c r="A25" s="86"/>
      <c r="B25" s="174"/>
      <c r="C25" s="178" t="s">
        <v>29</v>
      </c>
      <c r="D25" s="103" t="s">
        <v>35</v>
      </c>
      <c r="E25" s="88"/>
      <c r="F25" s="86"/>
      <c r="G25" s="86"/>
      <c r="H25" s="86"/>
      <c r="I25" s="86"/>
      <c r="J25" s="86"/>
      <c r="K25" s="86"/>
      <c r="L25" s="86"/>
      <c r="M25" s="86"/>
      <c r="N25" s="86"/>
      <c r="O25" s="86"/>
    </row>
    <row r="26" spans="1:15" ht="21.75" customHeight="1" thickBot="1">
      <c r="A26" s="86"/>
      <c r="B26" s="175"/>
      <c r="C26" s="178"/>
      <c r="D26" s="103" t="s">
        <v>5</v>
      </c>
      <c r="E26" s="89"/>
      <c r="F26" s="86"/>
      <c r="G26" s="104"/>
      <c r="H26" s="86"/>
      <c r="I26" s="86"/>
      <c r="J26" s="86"/>
      <c r="K26" s="86"/>
      <c r="L26" s="86"/>
      <c r="M26" s="86"/>
      <c r="N26" s="86"/>
      <c r="O26" s="86"/>
    </row>
    <row r="27" spans="1:15" ht="21.75" customHeight="1" thickTop="1">
      <c r="A27" s="86"/>
      <c r="B27" s="86"/>
      <c r="C27" s="86"/>
      <c r="D27" s="86"/>
      <c r="E27" s="86"/>
      <c r="F27" s="86"/>
      <c r="G27" s="90"/>
      <c r="H27" s="86"/>
      <c r="I27" s="86"/>
      <c r="J27" s="86"/>
      <c r="K27" s="86"/>
      <c r="L27" s="86"/>
      <c r="M27" s="86"/>
      <c r="N27" s="86"/>
      <c r="O27" s="86"/>
    </row>
    <row r="28" spans="1:15" ht="6" customHeight="1">
      <c r="I28" s="86"/>
      <c r="J28" s="86"/>
      <c r="K28" s="86"/>
      <c r="L28" s="86"/>
      <c r="M28" s="86"/>
      <c r="N28" s="86"/>
      <c r="O28" s="86"/>
    </row>
  </sheetData>
  <sheetProtection sheet="1" selectLockedCells="1"/>
  <mergeCells count="45">
    <mergeCell ref="B23:B26"/>
    <mergeCell ref="C23:D23"/>
    <mergeCell ref="C24:D24"/>
    <mergeCell ref="C25:C26"/>
    <mergeCell ref="C4:D4"/>
    <mergeCell ref="C5:D5"/>
    <mergeCell ref="C6:C8"/>
    <mergeCell ref="B15:B18"/>
    <mergeCell ref="C15:D15"/>
    <mergeCell ref="C16:D16"/>
    <mergeCell ref="C17:C18"/>
    <mergeCell ref="B19:B22"/>
    <mergeCell ref="C19:D19"/>
    <mergeCell ref="C20:D20"/>
    <mergeCell ref="C21:C22"/>
    <mergeCell ref="C1:N1"/>
    <mergeCell ref="G3:N3"/>
    <mergeCell ref="L6:M6"/>
    <mergeCell ref="L7:M7"/>
    <mergeCell ref="I8:K8"/>
    <mergeCell ref="L8:M8"/>
    <mergeCell ref="I6:J6"/>
    <mergeCell ref="I7:J7"/>
    <mergeCell ref="C2:N2"/>
    <mergeCell ref="I4:K4"/>
    <mergeCell ref="L4:N4"/>
    <mergeCell ref="G5:G8"/>
    <mergeCell ref="I5:K5"/>
    <mergeCell ref="L5:M5"/>
    <mergeCell ref="C3:D3"/>
    <mergeCell ref="L13:M13"/>
    <mergeCell ref="I13:K13"/>
    <mergeCell ref="C9:C10"/>
    <mergeCell ref="C11:E11"/>
    <mergeCell ref="B14:E14"/>
    <mergeCell ref="B13:E13"/>
    <mergeCell ref="G9:G12"/>
    <mergeCell ref="I9:K9"/>
    <mergeCell ref="L9:M9"/>
    <mergeCell ref="I10:J10"/>
    <mergeCell ref="L10:M10"/>
    <mergeCell ref="I11:J11"/>
    <mergeCell ref="L11:M11"/>
    <mergeCell ref="I12:K12"/>
    <mergeCell ref="L12:M12"/>
  </mergeCells>
  <phoneticPr fontId="1"/>
  <conditionalFormatting sqref="E3">
    <cfRule type="containsBlanks" dxfId="1" priority="8">
      <formula>LEN(TRIM(E3))=0</formula>
    </cfRule>
  </conditionalFormatting>
  <conditionalFormatting sqref="E4:E10 I6:K6 I10:K10 E15:E26">
    <cfRule type="containsBlanks" dxfId="0" priority="1">
      <formula>LEN(TRIM(E4))=0</formula>
    </cfRule>
  </conditionalFormatting>
  <dataValidations count="2">
    <dataValidation imeMode="off" allowBlank="1" showInputMessage="1" showErrorMessage="1" sqref="E7:E10 E4" xr:uid="{78F7B0F1-2DE6-469A-A16C-82F9963A8BA4}"/>
    <dataValidation type="list" allowBlank="1" showInputMessage="1" showErrorMessage="1" sqref="E16 E24 E20" xr:uid="{FBE36EBE-EDE7-4328-8E84-802CE17F2574}">
      <formula1>$Q$15:$Q$16</formula1>
    </dataValidation>
  </dataValidations>
  <pageMargins left="0.39370078740157483" right="0.39370078740157483" top="0.39370078740157483" bottom="0.39370078740157483" header="0.31496062992125984" footer="0.31496062992125984"/>
  <pageSetup paperSize="9" orientation="landscape" horizontalDpi="4294967292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8EA5E-D7F7-4BFB-AEED-338A8A1E18BA}">
  <sheetPr>
    <tabColor rgb="FF0000FF"/>
  </sheetPr>
  <dimension ref="B1:AF194"/>
  <sheetViews>
    <sheetView view="pageBreakPreview" zoomScale="70" zoomScaleNormal="74" zoomScaleSheetLayoutView="70" workbookViewId="0">
      <pane xSplit="2" ySplit="4" topLeftCell="C5" activePane="bottomRight" state="frozen"/>
      <selection activeCell="G9" sqref="G9"/>
      <selection pane="topRight" activeCell="G9" sqref="G9"/>
      <selection pane="bottomLeft" activeCell="G9" sqref="G9"/>
      <selection pane="bottomRight" activeCell="G9" sqref="G9"/>
    </sheetView>
  </sheetViews>
  <sheetFormatPr defaultColWidth="8.69921875" defaultRowHeight="14.4" outlineLevelCol="1"/>
  <cols>
    <col min="1" max="1" width="0.8984375" style="5" customWidth="1"/>
    <col min="2" max="2" width="5.19921875" style="5" bestFit="1" customWidth="1"/>
    <col min="3" max="3" width="18.5" style="4" customWidth="1"/>
    <col min="4" max="4" width="14.8984375" style="4" customWidth="1"/>
    <col min="5" max="5" width="9.796875" style="4" customWidth="1"/>
    <col min="6" max="6" width="10.59765625" style="4" customWidth="1"/>
    <col min="7" max="10" width="7.19921875" style="4" customWidth="1"/>
    <col min="11" max="11" width="10.09765625" style="4" customWidth="1"/>
    <col min="12" max="12" width="12.19921875" style="8" bestFit="1" customWidth="1"/>
    <col min="13" max="13" width="11.69921875" style="4" hidden="1" customWidth="1" outlineLevel="1"/>
    <col min="14" max="14" width="10.09765625" style="4" customWidth="1" collapsed="1"/>
    <col min="15" max="15" width="12.19921875" style="8" bestFit="1" customWidth="1"/>
    <col min="16" max="16" width="11.69921875" style="8" hidden="1" customWidth="1" outlineLevel="1"/>
    <col min="17" max="17" width="10.8984375" style="4" bestFit="1" customWidth="1" collapsed="1"/>
    <col min="18" max="18" width="9.19921875" style="8" bestFit="1" customWidth="1"/>
    <col min="19" max="19" width="1" style="8" customWidth="1"/>
    <col min="20" max="20" width="8.69921875" style="5"/>
    <col min="21" max="25" width="8.69921875" style="4" hidden="1" customWidth="1" outlineLevel="1"/>
    <col min="26" max="26" width="8.69921875" style="5" hidden="1" customWidth="1" outlineLevel="1"/>
    <col min="27" max="27" width="6.3984375" style="4" hidden="1" customWidth="1" outlineLevel="1"/>
    <col min="28" max="28" width="10.59765625" style="4" hidden="1" customWidth="1" outlineLevel="1"/>
    <col min="29" max="29" width="13" style="4" hidden="1" customWidth="1" outlineLevel="1"/>
    <col min="30" max="30" width="8.5" style="4" hidden="1" customWidth="1" outlineLevel="1"/>
    <col min="31" max="31" width="15.5" style="4" hidden="1" customWidth="1" outlineLevel="1"/>
    <col min="32" max="32" width="8.69921875" style="5" collapsed="1"/>
    <col min="33" max="16384" width="8.69921875" style="5"/>
  </cols>
  <sheetData>
    <row r="1" spans="2:31" ht="31.95" customHeight="1">
      <c r="B1" s="189" t="str">
        <f>【HP掲載時は非表示】競技会情報!B2&amp;" 申込者一覧表　【男子】"</f>
        <v>えひめ県陸上競技ミライ（未来）アスリート交流記録会 申込者一覧表　【男子】</v>
      </c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4"/>
      <c r="T1" s="4"/>
      <c r="U1" s="5"/>
      <c r="V1" s="5"/>
      <c r="W1" s="5"/>
      <c r="X1" s="5"/>
      <c r="Y1" s="5"/>
      <c r="AB1" s="4" t="s">
        <v>1110</v>
      </c>
      <c r="AC1" s="4" t="s">
        <v>1124</v>
      </c>
      <c r="AD1" s="4" t="s">
        <v>1112</v>
      </c>
      <c r="AE1" s="4" t="s">
        <v>1126</v>
      </c>
    </row>
    <row r="2" spans="2:31" ht="15" thickBot="1">
      <c r="C2" s="6"/>
      <c r="D2" s="6" t="s">
        <v>8</v>
      </c>
      <c r="E2" s="6"/>
      <c r="F2" s="6"/>
      <c r="G2" s="6"/>
      <c r="H2" s="6"/>
      <c r="I2" s="6" t="s">
        <v>41</v>
      </c>
      <c r="J2" s="6" t="s">
        <v>1167</v>
      </c>
      <c r="K2" s="6" t="s">
        <v>11</v>
      </c>
      <c r="L2" s="9" t="s">
        <v>8</v>
      </c>
      <c r="M2" s="6"/>
      <c r="N2" s="6" t="s">
        <v>11</v>
      </c>
      <c r="O2" s="9" t="s">
        <v>8</v>
      </c>
      <c r="P2" s="9"/>
      <c r="Q2" s="6" t="s">
        <v>18</v>
      </c>
      <c r="R2" s="9" t="s">
        <v>8</v>
      </c>
      <c r="S2" s="9"/>
      <c r="AA2" s="4" t="s">
        <v>1115</v>
      </c>
      <c r="AC2" s="4">
        <v>0</v>
      </c>
      <c r="AE2" s="4">
        <v>0</v>
      </c>
    </row>
    <row r="3" spans="2:31" ht="40.5" customHeight="1" thickBot="1">
      <c r="B3" s="10"/>
      <c r="C3" s="11" t="s">
        <v>6</v>
      </c>
      <c r="D3" s="11" t="s">
        <v>9</v>
      </c>
      <c r="E3" s="123" t="s">
        <v>1111</v>
      </c>
      <c r="F3" s="11" t="s">
        <v>1112</v>
      </c>
      <c r="G3" s="11" t="s">
        <v>1113</v>
      </c>
      <c r="H3" s="11" t="s">
        <v>1114</v>
      </c>
      <c r="I3" s="11" t="s">
        <v>10</v>
      </c>
      <c r="J3" s="11" t="s">
        <v>1168</v>
      </c>
      <c r="K3" s="11" t="s">
        <v>12</v>
      </c>
      <c r="L3" s="12" t="s">
        <v>13</v>
      </c>
      <c r="M3" s="11" t="s">
        <v>14</v>
      </c>
      <c r="N3" s="11" t="s">
        <v>15</v>
      </c>
      <c r="O3" s="12" t="s">
        <v>13</v>
      </c>
      <c r="P3" s="12" t="s">
        <v>14</v>
      </c>
      <c r="Q3" s="11" t="s">
        <v>16</v>
      </c>
      <c r="R3" s="13" t="s">
        <v>13</v>
      </c>
      <c r="S3" s="54"/>
      <c r="U3" s="7">
        <f>SUM(U5:U104)</f>
        <v>0</v>
      </c>
      <c r="V3" s="7">
        <f>SUM(V5:V104)</f>
        <v>0</v>
      </c>
      <c r="W3" s="7">
        <f>SUM(W5:W104)</f>
        <v>0</v>
      </c>
      <c r="X3" s="7">
        <f>SUM(X5:X104)</f>
        <v>0</v>
      </c>
      <c r="Y3" s="7">
        <f>SUM(Y5:Y104)</f>
        <v>0</v>
      </c>
      <c r="AA3" s="4" t="s">
        <v>1116</v>
      </c>
      <c r="AB3" s="4" t="s">
        <v>1121</v>
      </c>
      <c r="AC3" s="4">
        <v>1</v>
      </c>
      <c r="AD3" s="4" t="s">
        <v>1125</v>
      </c>
      <c r="AE3" s="4">
        <v>1</v>
      </c>
    </row>
    <row r="4" spans="2:31" ht="18.75" customHeight="1">
      <c r="B4" s="124" t="s">
        <v>19</v>
      </c>
      <c r="C4" s="125" t="s">
        <v>20</v>
      </c>
      <c r="D4" s="125" t="s">
        <v>21</v>
      </c>
      <c r="E4" s="125" t="s">
        <v>1120</v>
      </c>
      <c r="F4" s="125" t="s">
        <v>1119</v>
      </c>
      <c r="G4" s="125" t="s">
        <v>34</v>
      </c>
      <c r="H4" s="125" t="s">
        <v>1118</v>
      </c>
      <c r="I4" s="125" t="s">
        <v>1117</v>
      </c>
      <c r="J4" s="125"/>
      <c r="K4" s="125" t="s">
        <v>1129</v>
      </c>
      <c r="L4" s="126" t="s">
        <v>1130</v>
      </c>
      <c r="M4" s="126" t="s">
        <v>1132</v>
      </c>
      <c r="N4" s="125" t="s">
        <v>1134</v>
      </c>
      <c r="O4" s="126" t="s">
        <v>1135</v>
      </c>
      <c r="P4" s="126" t="s">
        <v>1137</v>
      </c>
      <c r="Q4" s="125" t="s">
        <v>17</v>
      </c>
      <c r="R4" s="126" t="s">
        <v>1138</v>
      </c>
      <c r="S4" s="54"/>
      <c r="U4" s="7" t="s">
        <v>1103</v>
      </c>
      <c r="V4" s="7" t="s">
        <v>23</v>
      </c>
      <c r="W4" s="7" t="s">
        <v>39</v>
      </c>
      <c r="X4" s="7" t="s">
        <v>40</v>
      </c>
      <c r="Y4" s="7"/>
      <c r="AA4" s="4" t="s">
        <v>1117</v>
      </c>
      <c r="AB4" s="4" t="s">
        <v>1122</v>
      </c>
      <c r="AC4" s="4">
        <v>2</v>
      </c>
      <c r="AD4" s="4" t="s">
        <v>1119</v>
      </c>
      <c r="AE4" s="4">
        <v>2</v>
      </c>
    </row>
    <row r="5" spans="2:31" ht="22.5" customHeight="1">
      <c r="B5" s="105">
        <v>1</v>
      </c>
      <c r="C5" s="84"/>
      <c r="D5" s="84"/>
      <c r="E5" s="84"/>
      <c r="F5" s="84"/>
      <c r="G5" s="84"/>
      <c r="H5" s="84"/>
      <c r="I5" s="84"/>
      <c r="J5" s="84"/>
      <c r="K5" s="84"/>
      <c r="L5" s="85"/>
      <c r="M5" s="7" t="str">
        <f>IF(K5="","",VLOOKUP(K5,【HP掲載時は非表示】競技会情報!$D$3:$E$42,2,FALSE))</f>
        <v/>
      </c>
      <c r="N5" s="84"/>
      <c r="O5" s="85"/>
      <c r="P5" s="7" t="str">
        <f>IF(N5="","",VLOOKUP(N5,【HP掲載時は非表示】競技会情報!$D$3:$E$42,2,FALSE))</f>
        <v/>
      </c>
      <c r="Q5" s="84"/>
      <c r="R5" s="85"/>
      <c r="U5" s="7" t="str">
        <f>IF(I5="小",COUNTA(K5,N5),"")</f>
        <v/>
      </c>
      <c r="V5" s="7" t="str">
        <f>IF(I5="中",COUNTA(K5,N5),"")</f>
        <v/>
      </c>
      <c r="W5" s="7" t="str">
        <f>IF(I5="高",COUNTA(K5,N5),"")</f>
        <v/>
      </c>
      <c r="X5" s="7" t="str">
        <f>IF(I5="一般",COUNTA(K5,N5),"")</f>
        <v/>
      </c>
      <c r="Y5" s="7" t="str">
        <f>IF(I5="一般",COUNTA(K5,N5,#REF!),"")</f>
        <v/>
      </c>
      <c r="AA5" s="4" t="s">
        <v>40</v>
      </c>
      <c r="AB5" s="4" t="s">
        <v>1123</v>
      </c>
      <c r="AC5" s="4">
        <v>3</v>
      </c>
    </row>
    <row r="6" spans="2:31" ht="22.5" customHeight="1">
      <c r="B6" s="105">
        <v>2</v>
      </c>
      <c r="C6" s="84"/>
      <c r="D6" s="84"/>
      <c r="E6" s="84"/>
      <c r="F6" s="84"/>
      <c r="G6" s="84"/>
      <c r="H6" s="84"/>
      <c r="I6" s="84"/>
      <c r="J6" s="84"/>
      <c r="K6" s="84"/>
      <c r="L6" s="85"/>
      <c r="M6" s="7" t="str">
        <f>IF(K6="","",VLOOKUP(K6,【HP掲載時は非表示】競技会情報!$D$3:$E$42,2,FALSE))</f>
        <v/>
      </c>
      <c r="N6" s="84"/>
      <c r="O6" s="85"/>
      <c r="P6" s="7" t="str">
        <f>IF(N6="","",VLOOKUP(N6,【HP掲載時は非表示】競技会情報!$D$3:$E$42,2,FALSE))</f>
        <v/>
      </c>
      <c r="Q6" s="84"/>
      <c r="R6" s="85"/>
      <c r="U6" s="7" t="str">
        <f>IF(I6="小",COUNTA(K6,N6),"")</f>
        <v/>
      </c>
      <c r="V6" s="7" t="str">
        <f>IF(I6="中",COUNTA(K6,N6),"")</f>
        <v/>
      </c>
      <c r="W6" s="7" t="str">
        <f>IF(I6="高",COUNTA(K6,N6),"")</f>
        <v/>
      </c>
      <c r="X6" s="7" t="str">
        <f>IF(I6="一般",COUNTA(K6,N6),"")</f>
        <v/>
      </c>
      <c r="Y6" s="7" t="str">
        <f>IF(I6="一般",COUNTA(K6,N6,#REF!),"")</f>
        <v/>
      </c>
      <c r="AB6" s="4" t="s">
        <v>1120</v>
      </c>
      <c r="AC6" s="4">
        <v>4</v>
      </c>
    </row>
    <row r="7" spans="2:31" ht="22.5" customHeight="1">
      <c r="B7" s="105">
        <v>3</v>
      </c>
      <c r="C7" s="84"/>
      <c r="D7" s="84"/>
      <c r="E7" s="84"/>
      <c r="F7" s="84"/>
      <c r="G7" s="84"/>
      <c r="H7" s="84"/>
      <c r="I7" s="84"/>
      <c r="J7" s="84"/>
      <c r="K7" s="84"/>
      <c r="L7" s="85"/>
      <c r="M7" s="7" t="str">
        <f>IF(K7="","",VLOOKUP(K7,【HP掲載時は非表示】競技会情報!$D$3:$E$42,2,FALSE))</f>
        <v/>
      </c>
      <c r="N7" s="84"/>
      <c r="O7" s="85"/>
      <c r="P7" s="7" t="str">
        <f>IF(N7="","",VLOOKUP(N7,【HP掲載時は非表示】競技会情報!$D$3:$E$42,2,FALSE))</f>
        <v/>
      </c>
      <c r="Q7" s="84"/>
      <c r="R7" s="85"/>
      <c r="U7" s="7" t="str">
        <f>IF(I7="小",COUNTA(K7,N7),"")</f>
        <v/>
      </c>
      <c r="V7" s="7" t="str">
        <f>IF(I7="中",COUNTA(K7,N7),"")</f>
        <v/>
      </c>
      <c r="W7" s="7" t="str">
        <f>IF(I7="高",COUNTA(K7,N7),"")</f>
        <v/>
      </c>
      <c r="X7" s="7" t="str">
        <f>IF(I7="一般",COUNTA(K7,N7),"")</f>
        <v/>
      </c>
      <c r="Y7" s="7" t="str">
        <f>IF(I7="一般",COUNTA(K7,N7,#REF!),"")</f>
        <v/>
      </c>
    </row>
    <row r="8" spans="2:31" ht="22.5" customHeight="1">
      <c r="B8" s="105">
        <v>4</v>
      </c>
      <c r="C8" s="84"/>
      <c r="D8" s="84"/>
      <c r="E8" s="84"/>
      <c r="F8" s="84"/>
      <c r="G8" s="84"/>
      <c r="H8" s="84"/>
      <c r="I8" s="84"/>
      <c r="J8" s="84"/>
      <c r="K8" s="84"/>
      <c r="L8" s="85"/>
      <c r="M8" s="7" t="str">
        <f>IF(K8="","",VLOOKUP(K8,【HP掲載時は非表示】競技会情報!$D$3:$E$42,2,FALSE))</f>
        <v/>
      </c>
      <c r="N8" s="84"/>
      <c r="O8" s="85"/>
      <c r="P8" s="7" t="str">
        <f>IF(N8="","",VLOOKUP(N8,【HP掲載時は非表示】競技会情報!$D$3:$E$42,2,FALSE))</f>
        <v/>
      </c>
      <c r="Q8" s="84"/>
      <c r="R8" s="85"/>
      <c r="U8" s="7" t="str">
        <f>IF(I8="小",COUNTA(K8,N8),"")</f>
        <v/>
      </c>
      <c r="V8" s="7" t="str">
        <f>IF(I8="中",COUNTA(K8,N8),"")</f>
        <v/>
      </c>
      <c r="W8" s="7" t="str">
        <f>IF(I8="高",COUNTA(K8,N8),"")</f>
        <v/>
      </c>
      <c r="X8" s="7" t="str">
        <f>IF(I8="一般",COUNTA(K8,N8),"")</f>
        <v/>
      </c>
      <c r="Y8" s="7" t="str">
        <f>IF(I8="一般",COUNTA(K8,N8,#REF!),"")</f>
        <v/>
      </c>
      <c r="AB8" s="4" t="s">
        <v>1113</v>
      </c>
    </row>
    <row r="9" spans="2:31" ht="22.5" customHeight="1">
      <c r="B9" s="105">
        <v>5</v>
      </c>
      <c r="C9" s="84"/>
      <c r="D9" s="84"/>
      <c r="E9" s="84"/>
      <c r="F9" s="84"/>
      <c r="G9" s="84"/>
      <c r="H9" s="84"/>
      <c r="I9" s="84"/>
      <c r="J9" s="84"/>
      <c r="K9" s="84"/>
      <c r="L9" s="85"/>
      <c r="M9" s="7" t="str">
        <f>IF(K9="","",VLOOKUP(K9,【HP掲載時は非表示】競技会情報!$D$3:$E$42,2,FALSE))</f>
        <v/>
      </c>
      <c r="N9" s="84"/>
      <c r="O9" s="85"/>
      <c r="P9" s="7" t="str">
        <f>IF(N9="","",VLOOKUP(N9,【HP掲載時は非表示】競技会情報!$D$3:$E$42,2,FALSE))</f>
        <v/>
      </c>
      <c r="Q9" s="84"/>
      <c r="R9" s="85"/>
      <c r="U9" s="7" t="str">
        <f>IF(I9="小",COUNTA(K9,N9),"")</f>
        <v/>
      </c>
      <c r="V9" s="7" t="str">
        <f>IF(I9="中",COUNTA(K9,N9),"")</f>
        <v/>
      </c>
      <c r="W9" s="7" t="str">
        <f>IF(I9="高",COUNTA(K9,N9),"")</f>
        <v/>
      </c>
      <c r="X9" s="7" t="str">
        <f>IF(I9="一般",COUNTA(K9,N9),"")</f>
        <v/>
      </c>
      <c r="Y9" s="7" t="str">
        <f>IF(I9="一般",COUNTA(K9,N9,#REF!),"")</f>
        <v/>
      </c>
      <c r="AB9" s="4" t="s">
        <v>1127</v>
      </c>
    </row>
    <row r="10" spans="2:31" ht="22.5" customHeight="1">
      <c r="B10" s="105">
        <v>6</v>
      </c>
      <c r="C10" s="84"/>
      <c r="D10" s="84"/>
      <c r="E10" s="84"/>
      <c r="F10" s="84"/>
      <c r="G10" s="84"/>
      <c r="H10" s="84"/>
      <c r="I10" s="84"/>
      <c r="J10" s="84"/>
      <c r="K10" s="84"/>
      <c r="L10" s="85"/>
      <c r="M10" s="7" t="str">
        <f>IF(K10="","",VLOOKUP(K10,【HP掲載時は非表示】競技会情報!$D$3:$E$42,2,FALSE))</f>
        <v/>
      </c>
      <c r="N10" s="84"/>
      <c r="O10" s="85"/>
      <c r="P10" s="7" t="str">
        <f>IF(N10="","",VLOOKUP(N10,【HP掲載時は非表示】競技会情報!$D$3:$E$42,2,FALSE))</f>
        <v/>
      </c>
      <c r="Q10" s="84"/>
      <c r="R10" s="85"/>
      <c r="U10" s="7" t="str">
        <f>IF(I10="小",COUNTA(K10,N10),"")</f>
        <v/>
      </c>
      <c r="V10" s="7" t="str">
        <f>IF(I10="中",COUNTA(K10,N10),"")</f>
        <v/>
      </c>
      <c r="W10" s="7" t="str">
        <f>IF(I10="高",COUNTA(K10,N10),"")</f>
        <v/>
      </c>
      <c r="X10" s="7" t="str">
        <f>IF(I10="一般",COUNTA(K10,N10),"")</f>
        <v/>
      </c>
      <c r="Y10" s="7" t="str">
        <f>IF(I10="一般",COUNTA(K10,N10,#REF!),"")</f>
        <v/>
      </c>
      <c r="AB10" s="4" t="s">
        <v>34</v>
      </c>
    </row>
    <row r="11" spans="2:31" ht="22.5" customHeight="1">
      <c r="B11" s="105">
        <v>7</v>
      </c>
      <c r="C11" s="84"/>
      <c r="D11" s="84"/>
      <c r="E11" s="84"/>
      <c r="F11" s="84"/>
      <c r="G11" s="84"/>
      <c r="H11" s="84"/>
      <c r="I11" s="84"/>
      <c r="J11" s="84"/>
      <c r="K11" s="84"/>
      <c r="L11" s="85"/>
      <c r="M11" s="7" t="str">
        <f>IF(K11="","",VLOOKUP(K11,【HP掲載時は非表示】競技会情報!$D$3:$E$42,2,FALSE))</f>
        <v/>
      </c>
      <c r="N11" s="84"/>
      <c r="O11" s="85"/>
      <c r="P11" s="7" t="str">
        <f>IF(N11="","",VLOOKUP(N11,【HP掲載時は非表示】競技会情報!$D$3:$E$42,2,FALSE))</f>
        <v/>
      </c>
      <c r="Q11" s="84"/>
      <c r="R11" s="85"/>
      <c r="U11" s="7" t="str">
        <f>IF(I11="小",COUNTA(K11,N11),"")</f>
        <v/>
      </c>
      <c r="V11" s="7" t="str">
        <f>IF(I11="中",COUNTA(K11,N11),"")</f>
        <v/>
      </c>
      <c r="W11" s="7" t="str">
        <f>IF(I11="高",COUNTA(K11,N11),"")</f>
        <v/>
      </c>
      <c r="X11" s="7" t="str">
        <f>IF(I11="一般",COUNTA(K11,N11),"")</f>
        <v/>
      </c>
      <c r="Y11" s="7" t="str">
        <f>IF(I11="一般",COUNTA(K11,N11,#REF!),"")</f>
        <v/>
      </c>
    </row>
    <row r="12" spans="2:31" ht="22.5" customHeight="1">
      <c r="B12" s="105">
        <v>8</v>
      </c>
      <c r="C12" s="84"/>
      <c r="D12" s="84"/>
      <c r="E12" s="84"/>
      <c r="F12" s="84"/>
      <c r="G12" s="84"/>
      <c r="H12" s="84"/>
      <c r="I12" s="84"/>
      <c r="J12" s="84"/>
      <c r="K12" s="84"/>
      <c r="L12" s="85"/>
      <c r="M12" s="7" t="str">
        <f>IF(K12="","",VLOOKUP(K12,【HP掲載時は非表示】競技会情報!$D$3:$E$42,2,FALSE))</f>
        <v/>
      </c>
      <c r="N12" s="84"/>
      <c r="O12" s="85"/>
      <c r="P12" s="7" t="str">
        <f>IF(N12="","",VLOOKUP(N12,【HP掲載時は非表示】競技会情報!$D$3:$E$42,2,FALSE))</f>
        <v/>
      </c>
      <c r="Q12" s="84"/>
      <c r="R12" s="85"/>
      <c r="U12" s="7" t="str">
        <f>IF(I12="小",COUNTA(K12,N12),"")</f>
        <v/>
      </c>
      <c r="V12" s="7" t="str">
        <f>IF(I12="中",COUNTA(K12,N12),"")</f>
        <v/>
      </c>
      <c r="W12" s="7" t="str">
        <f>IF(I12="高",COUNTA(K12,N12),"")</f>
        <v/>
      </c>
      <c r="X12" s="7" t="str">
        <f>IF(I12="一般",COUNTA(K12,N12),"")</f>
        <v/>
      </c>
      <c r="Y12" s="7" t="str">
        <f>IF(I12="一般",COUNTA(K12,N12,#REF!),"")</f>
        <v/>
      </c>
    </row>
    <row r="13" spans="2:31" ht="22.5" customHeight="1">
      <c r="B13" s="105">
        <v>9</v>
      </c>
      <c r="C13" s="84"/>
      <c r="D13" s="84"/>
      <c r="E13" s="84"/>
      <c r="F13" s="84"/>
      <c r="G13" s="84"/>
      <c r="H13" s="84"/>
      <c r="I13" s="84"/>
      <c r="J13" s="84"/>
      <c r="K13" s="84"/>
      <c r="L13" s="85"/>
      <c r="M13" s="7" t="str">
        <f>IF(K13="","",VLOOKUP(K13,【HP掲載時は非表示】競技会情報!$D$3:$E$42,2,FALSE))</f>
        <v/>
      </c>
      <c r="N13" s="84"/>
      <c r="O13" s="85"/>
      <c r="P13" s="7" t="str">
        <f>IF(N13="","",VLOOKUP(N13,【HP掲載時は非表示】競技会情報!$D$3:$E$42,2,FALSE))</f>
        <v/>
      </c>
      <c r="Q13" s="84"/>
      <c r="R13" s="85"/>
      <c r="U13" s="7" t="str">
        <f>IF(I13="小",COUNTA(K13,N13),"")</f>
        <v/>
      </c>
      <c r="V13" s="7" t="str">
        <f>IF(I13="中",COUNTA(K13,N13),"")</f>
        <v/>
      </c>
      <c r="W13" s="7" t="str">
        <f>IF(I13="高",COUNTA(K13,N13),"")</f>
        <v/>
      </c>
      <c r="X13" s="7" t="str">
        <f>IF(I13="一般",COUNTA(K13,N13),"")</f>
        <v/>
      </c>
      <c r="Y13" s="7" t="str">
        <f>IF(I13="一般",COUNTA(K13,N13,#REF!),"")</f>
        <v/>
      </c>
    </row>
    <row r="14" spans="2:31" ht="22.5" customHeight="1">
      <c r="B14" s="105">
        <v>10</v>
      </c>
      <c r="C14" s="84"/>
      <c r="D14" s="84"/>
      <c r="E14" s="84"/>
      <c r="F14" s="84"/>
      <c r="G14" s="84"/>
      <c r="H14" s="84"/>
      <c r="I14" s="84"/>
      <c r="J14" s="84"/>
      <c r="K14" s="84"/>
      <c r="L14" s="85"/>
      <c r="M14" s="7" t="str">
        <f>IF(K14="","",VLOOKUP(K14,【HP掲載時は非表示】競技会情報!$D$3:$E$42,2,FALSE))</f>
        <v/>
      </c>
      <c r="N14" s="84"/>
      <c r="O14" s="85"/>
      <c r="P14" s="7" t="str">
        <f>IF(N14="","",VLOOKUP(N14,【HP掲載時は非表示】競技会情報!$D$3:$E$42,2,FALSE))</f>
        <v/>
      </c>
      <c r="Q14" s="84"/>
      <c r="R14" s="85"/>
      <c r="U14" s="7" t="str">
        <f>IF(I14="小",COUNTA(K14,N14),"")</f>
        <v/>
      </c>
      <c r="V14" s="7" t="str">
        <f>IF(I14="中",COUNTA(K14,N14),"")</f>
        <v/>
      </c>
      <c r="W14" s="7" t="str">
        <f>IF(I14="高",COUNTA(K14,N14),"")</f>
        <v/>
      </c>
      <c r="X14" s="7" t="str">
        <f>IF(I14="一般",COUNTA(K14,N14),"")</f>
        <v/>
      </c>
      <c r="Y14" s="7" t="str">
        <f>IF(I14="一般",COUNTA(K14,N14,#REF!),"")</f>
        <v/>
      </c>
    </row>
    <row r="15" spans="2:31" ht="22.5" customHeight="1">
      <c r="B15" s="105">
        <v>11</v>
      </c>
      <c r="C15" s="84"/>
      <c r="D15" s="84"/>
      <c r="E15" s="84"/>
      <c r="F15" s="84"/>
      <c r="G15" s="84"/>
      <c r="H15" s="84"/>
      <c r="I15" s="84"/>
      <c r="J15" s="84"/>
      <c r="K15" s="84"/>
      <c r="L15" s="85"/>
      <c r="M15" s="7" t="str">
        <f>IF(K15="","",VLOOKUP(K15,【HP掲載時は非表示】競技会情報!$D$3:$E$42,2,FALSE))</f>
        <v/>
      </c>
      <c r="N15" s="84"/>
      <c r="O15" s="85"/>
      <c r="P15" s="7" t="str">
        <f>IF(N15="","",VLOOKUP(N15,【HP掲載時は非表示】競技会情報!$D$3:$E$42,2,FALSE))</f>
        <v/>
      </c>
      <c r="Q15" s="84"/>
      <c r="R15" s="85"/>
      <c r="U15" s="7" t="str">
        <f>IF(I15="小",COUNTA(K15,N15),"")</f>
        <v/>
      </c>
      <c r="V15" s="7" t="str">
        <f>IF(I15="中",COUNTA(K15,N15),"")</f>
        <v/>
      </c>
      <c r="W15" s="7" t="str">
        <f>IF(I15="高",COUNTA(K15,N15),"")</f>
        <v/>
      </c>
      <c r="X15" s="7" t="str">
        <f>IF(I15="一般",COUNTA(K15,N15),"")</f>
        <v/>
      </c>
      <c r="Y15" s="7" t="str">
        <f>IF(I15="一般",COUNTA(K15,N15,#REF!),"")</f>
        <v/>
      </c>
    </row>
    <row r="16" spans="2:31" ht="22.5" customHeight="1">
      <c r="B16" s="105">
        <v>12</v>
      </c>
      <c r="C16" s="84"/>
      <c r="D16" s="84"/>
      <c r="E16" s="84"/>
      <c r="F16" s="84"/>
      <c r="G16" s="84"/>
      <c r="H16" s="84"/>
      <c r="I16" s="84"/>
      <c r="J16" s="84"/>
      <c r="K16" s="84"/>
      <c r="L16" s="85"/>
      <c r="M16" s="7" t="str">
        <f>IF(K16="","",VLOOKUP(K16,【HP掲載時は非表示】競技会情報!$D$3:$E$42,2,FALSE))</f>
        <v/>
      </c>
      <c r="N16" s="84"/>
      <c r="O16" s="85"/>
      <c r="P16" s="7" t="str">
        <f>IF(N16="","",VLOOKUP(N16,【HP掲載時は非表示】競技会情報!$D$3:$E$42,2,FALSE))</f>
        <v/>
      </c>
      <c r="Q16" s="84"/>
      <c r="R16" s="85"/>
      <c r="U16" s="7" t="str">
        <f>IF(I16="小",COUNTA(K16,N16),"")</f>
        <v/>
      </c>
      <c r="V16" s="7" t="str">
        <f>IF(I16="中",COUNTA(K16,N16),"")</f>
        <v/>
      </c>
      <c r="W16" s="7" t="str">
        <f>IF(I16="高",COUNTA(K16,N16),"")</f>
        <v/>
      </c>
      <c r="X16" s="7" t="str">
        <f>IF(I16="一般",COUNTA(K16,N16),"")</f>
        <v/>
      </c>
      <c r="Y16" s="7" t="str">
        <f>IF(I16="一般",COUNTA(K16,N16,#REF!),"")</f>
        <v/>
      </c>
    </row>
    <row r="17" spans="2:25" ht="22.5" customHeight="1">
      <c r="B17" s="105">
        <v>13</v>
      </c>
      <c r="C17" s="84"/>
      <c r="D17" s="84"/>
      <c r="E17" s="84"/>
      <c r="F17" s="84"/>
      <c r="G17" s="84"/>
      <c r="H17" s="84"/>
      <c r="I17" s="84"/>
      <c r="J17" s="84"/>
      <c r="K17" s="84"/>
      <c r="L17" s="85"/>
      <c r="M17" s="7" t="str">
        <f>IF(K17="","",VLOOKUP(K17,【HP掲載時は非表示】競技会情報!$D$3:$E$42,2,FALSE))</f>
        <v/>
      </c>
      <c r="N17" s="84"/>
      <c r="O17" s="85"/>
      <c r="P17" s="7" t="str">
        <f>IF(N17="","",VLOOKUP(N17,【HP掲載時は非表示】競技会情報!$D$3:$E$42,2,FALSE))</f>
        <v/>
      </c>
      <c r="Q17" s="84"/>
      <c r="R17" s="85"/>
      <c r="U17" s="7" t="str">
        <f>IF(I17="小",COUNTA(K17,N17),"")</f>
        <v/>
      </c>
      <c r="V17" s="7" t="str">
        <f>IF(I17="中",COUNTA(K17,N17),"")</f>
        <v/>
      </c>
      <c r="W17" s="7" t="str">
        <f>IF(I17="高",COUNTA(K17,N17),"")</f>
        <v/>
      </c>
      <c r="X17" s="7" t="str">
        <f>IF(I17="一般",COUNTA(K17,N17),"")</f>
        <v/>
      </c>
      <c r="Y17" s="7" t="str">
        <f>IF(I17="一般",COUNTA(K17,N17,#REF!),"")</f>
        <v/>
      </c>
    </row>
    <row r="18" spans="2:25" ht="22.5" customHeight="1">
      <c r="B18" s="105">
        <v>14</v>
      </c>
      <c r="C18" s="84"/>
      <c r="D18" s="84"/>
      <c r="E18" s="84"/>
      <c r="F18" s="84"/>
      <c r="G18" s="84"/>
      <c r="H18" s="84"/>
      <c r="I18" s="84"/>
      <c r="J18" s="84"/>
      <c r="K18" s="84"/>
      <c r="L18" s="85"/>
      <c r="M18" s="7" t="str">
        <f>IF(K18="","",VLOOKUP(K18,【HP掲載時は非表示】競技会情報!$D$3:$E$42,2,FALSE))</f>
        <v/>
      </c>
      <c r="N18" s="84"/>
      <c r="O18" s="85"/>
      <c r="P18" s="7" t="str">
        <f>IF(N18="","",VLOOKUP(N18,【HP掲載時は非表示】競技会情報!$D$3:$E$42,2,FALSE))</f>
        <v/>
      </c>
      <c r="Q18" s="84"/>
      <c r="R18" s="85"/>
      <c r="U18" s="7" t="str">
        <f>IF(I18="小",COUNTA(K18,N18),"")</f>
        <v/>
      </c>
      <c r="V18" s="7" t="str">
        <f>IF(I18="中",COUNTA(K18,N18),"")</f>
        <v/>
      </c>
      <c r="W18" s="7" t="str">
        <f>IF(I18="高",COUNTA(K18,N18),"")</f>
        <v/>
      </c>
      <c r="X18" s="7" t="str">
        <f>IF(I18="一般",COUNTA(K18,N18),"")</f>
        <v/>
      </c>
      <c r="Y18" s="7" t="str">
        <f>IF(I18="一般",COUNTA(K18,N18,#REF!),"")</f>
        <v/>
      </c>
    </row>
    <row r="19" spans="2:25" ht="22.5" customHeight="1">
      <c r="B19" s="105">
        <v>15</v>
      </c>
      <c r="C19" s="84"/>
      <c r="D19" s="84"/>
      <c r="E19" s="84"/>
      <c r="F19" s="84"/>
      <c r="G19" s="84"/>
      <c r="H19" s="84"/>
      <c r="I19" s="84"/>
      <c r="J19" s="84"/>
      <c r="K19" s="84"/>
      <c r="L19" s="85"/>
      <c r="M19" s="7" t="str">
        <f>IF(K19="","",VLOOKUP(K19,【HP掲載時は非表示】競技会情報!$D$3:$E$42,2,FALSE))</f>
        <v/>
      </c>
      <c r="N19" s="84"/>
      <c r="O19" s="85"/>
      <c r="P19" s="7" t="str">
        <f>IF(N19="","",VLOOKUP(N19,【HP掲載時は非表示】競技会情報!$D$3:$E$42,2,FALSE))</f>
        <v/>
      </c>
      <c r="Q19" s="84"/>
      <c r="R19" s="85"/>
      <c r="U19" s="7" t="str">
        <f>IF(I19="小",COUNTA(K19,N19),"")</f>
        <v/>
      </c>
      <c r="V19" s="7" t="str">
        <f>IF(I19="中",COUNTA(K19,N19),"")</f>
        <v/>
      </c>
      <c r="W19" s="7" t="str">
        <f>IF(I19="高",COUNTA(K19,N19),"")</f>
        <v/>
      </c>
      <c r="X19" s="7" t="str">
        <f>IF(I19="一般",COUNTA(K19,N19),"")</f>
        <v/>
      </c>
      <c r="Y19" s="7" t="str">
        <f>IF(I19="一般",COUNTA(K19,N19,#REF!),"")</f>
        <v/>
      </c>
    </row>
    <row r="20" spans="2:25" ht="22.5" customHeight="1">
      <c r="B20" s="105">
        <v>16</v>
      </c>
      <c r="C20" s="84"/>
      <c r="D20" s="84"/>
      <c r="E20" s="84"/>
      <c r="F20" s="84"/>
      <c r="G20" s="84"/>
      <c r="H20" s="84"/>
      <c r="I20" s="84"/>
      <c r="J20" s="84"/>
      <c r="K20" s="84"/>
      <c r="L20" s="85"/>
      <c r="M20" s="7" t="str">
        <f>IF(K20="","",VLOOKUP(K20,【HP掲載時は非表示】競技会情報!$D$3:$E$42,2,FALSE))</f>
        <v/>
      </c>
      <c r="N20" s="84"/>
      <c r="O20" s="85"/>
      <c r="P20" s="7" t="str">
        <f>IF(N20="","",VLOOKUP(N20,【HP掲載時は非表示】競技会情報!$D$3:$E$42,2,FALSE))</f>
        <v/>
      </c>
      <c r="Q20" s="84"/>
      <c r="R20" s="85"/>
      <c r="U20" s="7" t="str">
        <f>IF(I20="小",COUNTA(K20,N20),"")</f>
        <v/>
      </c>
      <c r="V20" s="7" t="str">
        <f>IF(I20="中",COUNTA(K20,N20),"")</f>
        <v/>
      </c>
      <c r="W20" s="7" t="str">
        <f>IF(I20="高",COUNTA(K20,N20),"")</f>
        <v/>
      </c>
      <c r="X20" s="7" t="str">
        <f>IF(I20="一般",COUNTA(K20,N20),"")</f>
        <v/>
      </c>
      <c r="Y20" s="7" t="str">
        <f>IF(I20="一般",COUNTA(K20,N20,#REF!),"")</f>
        <v/>
      </c>
    </row>
    <row r="21" spans="2:25" ht="22.5" customHeight="1">
      <c r="B21" s="105">
        <v>17</v>
      </c>
      <c r="C21" s="84"/>
      <c r="D21" s="84"/>
      <c r="E21" s="84"/>
      <c r="F21" s="84"/>
      <c r="G21" s="84"/>
      <c r="H21" s="84"/>
      <c r="I21" s="84"/>
      <c r="J21" s="84"/>
      <c r="K21" s="84"/>
      <c r="L21" s="85"/>
      <c r="M21" s="7" t="str">
        <f>IF(K21="","",VLOOKUP(K21,【HP掲載時は非表示】競技会情報!$D$3:$E$42,2,FALSE))</f>
        <v/>
      </c>
      <c r="N21" s="84"/>
      <c r="O21" s="85"/>
      <c r="P21" s="7" t="str">
        <f>IF(N21="","",VLOOKUP(N21,【HP掲載時は非表示】競技会情報!$D$3:$E$42,2,FALSE))</f>
        <v/>
      </c>
      <c r="Q21" s="84"/>
      <c r="R21" s="85"/>
      <c r="U21" s="7" t="str">
        <f>IF(I21="小",COUNTA(K21,N21),"")</f>
        <v/>
      </c>
      <c r="V21" s="7" t="str">
        <f>IF(I21="中",COUNTA(K21,N21),"")</f>
        <v/>
      </c>
      <c r="W21" s="7" t="str">
        <f>IF(I21="高",COUNTA(K21,N21),"")</f>
        <v/>
      </c>
      <c r="X21" s="7" t="str">
        <f>IF(I21="一般",COUNTA(K21,N21),"")</f>
        <v/>
      </c>
      <c r="Y21" s="7" t="str">
        <f>IF(I21="一般",COUNTA(K21,N21,#REF!),"")</f>
        <v/>
      </c>
    </row>
    <row r="22" spans="2:25" ht="22.5" customHeight="1">
      <c r="B22" s="105">
        <v>18</v>
      </c>
      <c r="C22" s="84"/>
      <c r="D22" s="84"/>
      <c r="E22" s="84"/>
      <c r="F22" s="84"/>
      <c r="G22" s="84"/>
      <c r="H22" s="84"/>
      <c r="I22" s="84"/>
      <c r="J22" s="84"/>
      <c r="K22" s="84"/>
      <c r="L22" s="85"/>
      <c r="M22" s="7" t="str">
        <f>IF(K22="","",VLOOKUP(K22,【HP掲載時は非表示】競技会情報!$D$3:$E$42,2,FALSE))</f>
        <v/>
      </c>
      <c r="N22" s="84"/>
      <c r="O22" s="85"/>
      <c r="P22" s="7" t="str">
        <f>IF(N22="","",VLOOKUP(N22,【HP掲載時は非表示】競技会情報!$D$3:$E$42,2,FALSE))</f>
        <v/>
      </c>
      <c r="Q22" s="84"/>
      <c r="R22" s="85"/>
      <c r="U22" s="7" t="str">
        <f>IF(I22="小",COUNTA(K22,N22),"")</f>
        <v/>
      </c>
      <c r="V22" s="7" t="str">
        <f>IF(I22="中",COUNTA(K22,N22),"")</f>
        <v/>
      </c>
      <c r="W22" s="7" t="str">
        <f>IF(I22="高",COUNTA(K22,N22),"")</f>
        <v/>
      </c>
      <c r="X22" s="7" t="str">
        <f>IF(I22="一般",COUNTA(K22,N22),"")</f>
        <v/>
      </c>
      <c r="Y22" s="7" t="str">
        <f>IF(I22="一般",COUNTA(K22,N22,#REF!),"")</f>
        <v/>
      </c>
    </row>
    <row r="23" spans="2:25" ht="22.5" customHeight="1">
      <c r="B23" s="105">
        <v>19</v>
      </c>
      <c r="C23" s="84"/>
      <c r="D23" s="84"/>
      <c r="E23" s="84"/>
      <c r="F23" s="84"/>
      <c r="G23" s="84"/>
      <c r="H23" s="84"/>
      <c r="I23" s="84"/>
      <c r="J23" s="84"/>
      <c r="K23" s="84"/>
      <c r="L23" s="85"/>
      <c r="M23" s="7" t="str">
        <f>IF(K23="","",VLOOKUP(K23,【HP掲載時は非表示】競技会情報!$D$3:$E$42,2,FALSE))</f>
        <v/>
      </c>
      <c r="N23" s="84"/>
      <c r="O23" s="85"/>
      <c r="P23" s="7" t="str">
        <f>IF(N23="","",VLOOKUP(N23,【HP掲載時は非表示】競技会情報!$D$3:$E$42,2,FALSE))</f>
        <v/>
      </c>
      <c r="Q23" s="84"/>
      <c r="R23" s="85"/>
      <c r="U23" s="7" t="str">
        <f>IF(I23="小",COUNTA(K23,N23),"")</f>
        <v/>
      </c>
      <c r="V23" s="7" t="str">
        <f>IF(I23="中",COUNTA(K23,N23),"")</f>
        <v/>
      </c>
      <c r="W23" s="7" t="str">
        <f>IF(I23="高",COUNTA(K23,N23),"")</f>
        <v/>
      </c>
      <c r="X23" s="7" t="str">
        <f>IF(I23="一般",COUNTA(K23,N23),"")</f>
        <v/>
      </c>
      <c r="Y23" s="7" t="str">
        <f>IF(I23="一般",COUNTA(K23,N23,#REF!),"")</f>
        <v/>
      </c>
    </row>
    <row r="24" spans="2:25" ht="22.5" customHeight="1">
      <c r="B24" s="105">
        <v>20</v>
      </c>
      <c r="C24" s="84"/>
      <c r="D24" s="84"/>
      <c r="E24" s="84"/>
      <c r="F24" s="84"/>
      <c r="G24" s="84"/>
      <c r="H24" s="84"/>
      <c r="I24" s="84"/>
      <c r="J24" s="84"/>
      <c r="K24" s="84"/>
      <c r="L24" s="85"/>
      <c r="M24" s="7" t="str">
        <f>IF(K24="","",VLOOKUP(K24,【HP掲載時は非表示】競技会情報!$D$3:$E$42,2,FALSE))</f>
        <v/>
      </c>
      <c r="N24" s="84"/>
      <c r="O24" s="85"/>
      <c r="P24" s="7" t="str">
        <f>IF(N24="","",VLOOKUP(N24,【HP掲載時は非表示】競技会情報!$D$3:$E$42,2,FALSE))</f>
        <v/>
      </c>
      <c r="Q24" s="84"/>
      <c r="R24" s="85"/>
      <c r="U24" s="7" t="str">
        <f>IF(I24="小",COUNTA(K24,N24),"")</f>
        <v/>
      </c>
      <c r="V24" s="7" t="str">
        <f>IF(I24="中",COUNTA(K24,N24),"")</f>
        <v/>
      </c>
      <c r="W24" s="7" t="str">
        <f>IF(I24="高",COUNTA(K24,N24),"")</f>
        <v/>
      </c>
      <c r="X24" s="7" t="str">
        <f>IF(I24="一般",COUNTA(K24,N24),"")</f>
        <v/>
      </c>
      <c r="Y24" s="7" t="str">
        <f>IF(I24="一般",COUNTA(K24,N24,#REF!),"")</f>
        <v/>
      </c>
    </row>
    <row r="25" spans="2:25" ht="22.5" customHeight="1">
      <c r="B25" s="105">
        <v>21</v>
      </c>
      <c r="C25" s="84"/>
      <c r="D25" s="84"/>
      <c r="E25" s="84"/>
      <c r="F25" s="84"/>
      <c r="G25" s="84"/>
      <c r="H25" s="84"/>
      <c r="I25" s="84"/>
      <c r="J25" s="84"/>
      <c r="K25" s="84"/>
      <c r="L25" s="85"/>
      <c r="M25" s="7" t="str">
        <f>IF(K25="","",VLOOKUP(K25,【HP掲載時は非表示】競技会情報!$D$3:$E$42,2,FALSE))</f>
        <v/>
      </c>
      <c r="N25" s="84"/>
      <c r="O25" s="85"/>
      <c r="P25" s="7" t="str">
        <f>IF(N25="","",VLOOKUP(N25,【HP掲載時は非表示】競技会情報!$D$3:$E$42,2,FALSE))</f>
        <v/>
      </c>
      <c r="Q25" s="84"/>
      <c r="R25" s="85"/>
      <c r="U25" s="7" t="str">
        <f>IF(I25="小",COUNTA(K25,N25),"")</f>
        <v/>
      </c>
      <c r="V25" s="7" t="str">
        <f>IF(I25="中",COUNTA(K25,N25),"")</f>
        <v/>
      </c>
      <c r="W25" s="7" t="str">
        <f>IF(I25="高",COUNTA(K25,N25),"")</f>
        <v/>
      </c>
      <c r="X25" s="7" t="str">
        <f>IF(I25="一般",COUNTA(K25,N25),"")</f>
        <v/>
      </c>
      <c r="Y25" s="7" t="str">
        <f>IF(I25="一般",COUNTA(K25,N25,#REF!),"")</f>
        <v/>
      </c>
    </row>
    <row r="26" spans="2:25" ht="22.5" customHeight="1">
      <c r="B26" s="105">
        <v>22</v>
      </c>
      <c r="C26" s="84"/>
      <c r="D26" s="84"/>
      <c r="E26" s="84"/>
      <c r="F26" s="84"/>
      <c r="G26" s="84"/>
      <c r="H26" s="84"/>
      <c r="I26" s="84"/>
      <c r="J26" s="84"/>
      <c r="K26" s="84"/>
      <c r="L26" s="85"/>
      <c r="M26" s="7" t="str">
        <f>IF(K26="","",VLOOKUP(K26,【HP掲載時は非表示】競技会情報!$D$3:$E$42,2,FALSE))</f>
        <v/>
      </c>
      <c r="N26" s="84"/>
      <c r="O26" s="85"/>
      <c r="P26" s="7" t="str">
        <f>IF(N26="","",VLOOKUP(N26,【HP掲載時は非表示】競技会情報!$D$3:$E$42,2,FALSE))</f>
        <v/>
      </c>
      <c r="Q26" s="84"/>
      <c r="R26" s="85"/>
      <c r="U26" s="7" t="str">
        <f>IF(I26="小",COUNTA(K26,N26),"")</f>
        <v/>
      </c>
      <c r="V26" s="7" t="str">
        <f>IF(I26="中",COUNTA(K26,N26),"")</f>
        <v/>
      </c>
      <c r="W26" s="7" t="str">
        <f>IF(I26="高",COUNTA(K26,N26),"")</f>
        <v/>
      </c>
      <c r="X26" s="7" t="str">
        <f>IF(I26="一般",COUNTA(K26,N26),"")</f>
        <v/>
      </c>
      <c r="Y26" s="7" t="str">
        <f>IF(I26="一般",COUNTA(K26,N26,#REF!),"")</f>
        <v/>
      </c>
    </row>
    <row r="27" spans="2:25" ht="22.5" customHeight="1">
      <c r="B27" s="105">
        <v>23</v>
      </c>
      <c r="C27" s="84"/>
      <c r="D27" s="84"/>
      <c r="E27" s="84"/>
      <c r="F27" s="84"/>
      <c r="G27" s="84"/>
      <c r="H27" s="84"/>
      <c r="I27" s="84"/>
      <c r="J27" s="84"/>
      <c r="K27" s="84"/>
      <c r="L27" s="85"/>
      <c r="M27" s="7" t="str">
        <f>IF(K27="","",VLOOKUP(K27,【HP掲載時は非表示】競技会情報!$D$3:$E$42,2,FALSE))</f>
        <v/>
      </c>
      <c r="N27" s="84"/>
      <c r="O27" s="85"/>
      <c r="P27" s="7" t="str">
        <f>IF(N27="","",VLOOKUP(N27,【HP掲載時は非表示】競技会情報!$D$3:$E$42,2,FALSE))</f>
        <v/>
      </c>
      <c r="Q27" s="84"/>
      <c r="R27" s="85"/>
      <c r="U27" s="7" t="str">
        <f>IF(I27="小",COUNTA(K27,N27),"")</f>
        <v/>
      </c>
      <c r="V27" s="7" t="str">
        <f>IF(I27="中",COUNTA(K27,N27),"")</f>
        <v/>
      </c>
      <c r="W27" s="7" t="str">
        <f>IF(I27="高",COUNTA(K27,N27),"")</f>
        <v/>
      </c>
      <c r="X27" s="7" t="str">
        <f>IF(I27="一般",COUNTA(K27,N27),"")</f>
        <v/>
      </c>
      <c r="Y27" s="7" t="str">
        <f>IF(I27="一般",COUNTA(K27,N27,#REF!),"")</f>
        <v/>
      </c>
    </row>
    <row r="28" spans="2:25" ht="22.5" customHeight="1">
      <c r="B28" s="105">
        <v>24</v>
      </c>
      <c r="C28" s="84"/>
      <c r="D28" s="84"/>
      <c r="E28" s="84"/>
      <c r="F28" s="84"/>
      <c r="G28" s="84"/>
      <c r="H28" s="84"/>
      <c r="I28" s="84"/>
      <c r="J28" s="84"/>
      <c r="K28" s="84"/>
      <c r="L28" s="85"/>
      <c r="M28" s="7" t="str">
        <f>IF(K28="","",VLOOKUP(K28,【HP掲載時は非表示】競技会情報!$D$3:$E$42,2,FALSE))</f>
        <v/>
      </c>
      <c r="N28" s="84"/>
      <c r="O28" s="85"/>
      <c r="P28" s="7" t="str">
        <f>IF(N28="","",VLOOKUP(N28,【HP掲載時は非表示】競技会情報!$D$3:$E$42,2,FALSE))</f>
        <v/>
      </c>
      <c r="Q28" s="84"/>
      <c r="R28" s="85"/>
      <c r="U28" s="7" t="str">
        <f>IF(I28="小",COUNTA(K28,N28),"")</f>
        <v/>
      </c>
      <c r="V28" s="7" t="str">
        <f>IF(I28="中",COUNTA(K28,N28),"")</f>
        <v/>
      </c>
      <c r="W28" s="7" t="str">
        <f>IF(I28="高",COUNTA(K28,N28),"")</f>
        <v/>
      </c>
      <c r="X28" s="7" t="str">
        <f>IF(I28="一般",COUNTA(K28,N28),"")</f>
        <v/>
      </c>
      <c r="Y28" s="7" t="str">
        <f>IF(I28="一般",COUNTA(K28,N28,#REF!),"")</f>
        <v/>
      </c>
    </row>
    <row r="29" spans="2:25" ht="22.5" customHeight="1">
      <c r="B29" s="105">
        <v>25</v>
      </c>
      <c r="C29" s="84"/>
      <c r="D29" s="84"/>
      <c r="E29" s="84"/>
      <c r="F29" s="84"/>
      <c r="G29" s="84"/>
      <c r="H29" s="84"/>
      <c r="I29" s="84"/>
      <c r="J29" s="84"/>
      <c r="K29" s="84"/>
      <c r="L29" s="85"/>
      <c r="M29" s="7" t="str">
        <f>IF(K29="","",VLOOKUP(K29,【HP掲載時は非表示】競技会情報!$D$3:$E$42,2,FALSE))</f>
        <v/>
      </c>
      <c r="N29" s="84"/>
      <c r="O29" s="85"/>
      <c r="P29" s="7" t="str">
        <f>IF(N29="","",VLOOKUP(N29,【HP掲載時は非表示】競技会情報!$D$3:$E$42,2,FALSE))</f>
        <v/>
      </c>
      <c r="Q29" s="84"/>
      <c r="R29" s="85"/>
      <c r="U29" s="7" t="str">
        <f>IF(I29="小",COUNTA(K29,N29),"")</f>
        <v/>
      </c>
      <c r="V29" s="7" t="str">
        <f>IF(I29="中",COUNTA(K29,N29),"")</f>
        <v/>
      </c>
      <c r="W29" s="7" t="str">
        <f>IF(I29="高",COUNTA(K29,N29),"")</f>
        <v/>
      </c>
      <c r="X29" s="7" t="str">
        <f>IF(I29="一般",COUNTA(K29,N29),"")</f>
        <v/>
      </c>
      <c r="Y29" s="7" t="str">
        <f>IF(I29="一般",COUNTA(K29,N29,#REF!),"")</f>
        <v/>
      </c>
    </row>
    <row r="30" spans="2:25" ht="22.5" customHeight="1">
      <c r="B30" s="105">
        <v>26</v>
      </c>
      <c r="C30" s="84"/>
      <c r="D30" s="84"/>
      <c r="E30" s="84"/>
      <c r="F30" s="84"/>
      <c r="G30" s="84"/>
      <c r="H30" s="84"/>
      <c r="I30" s="84"/>
      <c r="J30" s="84"/>
      <c r="K30" s="84"/>
      <c r="L30" s="85"/>
      <c r="M30" s="7" t="str">
        <f>IF(K30="","",VLOOKUP(K30,【HP掲載時は非表示】競技会情報!$D$3:$E$42,2,FALSE))</f>
        <v/>
      </c>
      <c r="N30" s="84"/>
      <c r="O30" s="85"/>
      <c r="P30" s="7" t="str">
        <f>IF(N30="","",VLOOKUP(N30,【HP掲載時は非表示】競技会情報!$D$3:$E$42,2,FALSE))</f>
        <v/>
      </c>
      <c r="Q30" s="84"/>
      <c r="R30" s="85"/>
      <c r="U30" s="7" t="str">
        <f>IF(I30="小",COUNTA(K30,N30),"")</f>
        <v/>
      </c>
      <c r="V30" s="7" t="str">
        <f>IF(I30="中",COUNTA(K30,N30),"")</f>
        <v/>
      </c>
      <c r="W30" s="7" t="str">
        <f>IF(I30="高",COUNTA(K30,N30),"")</f>
        <v/>
      </c>
      <c r="X30" s="7" t="str">
        <f>IF(I30="一般",COUNTA(K30,N30),"")</f>
        <v/>
      </c>
      <c r="Y30" s="7" t="str">
        <f>IF(I30="一般",COUNTA(K30,N30,#REF!),"")</f>
        <v/>
      </c>
    </row>
    <row r="31" spans="2:25" ht="22.5" customHeight="1">
      <c r="B31" s="105">
        <v>27</v>
      </c>
      <c r="C31" s="84"/>
      <c r="D31" s="84"/>
      <c r="E31" s="84"/>
      <c r="F31" s="84"/>
      <c r="G31" s="84"/>
      <c r="H31" s="84"/>
      <c r="I31" s="84"/>
      <c r="J31" s="84"/>
      <c r="K31" s="84"/>
      <c r="L31" s="85"/>
      <c r="M31" s="7" t="str">
        <f>IF(K31="","",VLOOKUP(K31,【HP掲載時は非表示】競技会情報!$D$3:$E$42,2,FALSE))</f>
        <v/>
      </c>
      <c r="N31" s="84"/>
      <c r="O31" s="85"/>
      <c r="P31" s="7" t="str">
        <f>IF(N31="","",VLOOKUP(N31,【HP掲載時は非表示】競技会情報!$D$3:$E$42,2,FALSE))</f>
        <v/>
      </c>
      <c r="Q31" s="84"/>
      <c r="R31" s="85"/>
      <c r="U31" s="7" t="str">
        <f>IF(I31="小",COUNTA(K31,N31),"")</f>
        <v/>
      </c>
      <c r="V31" s="7" t="str">
        <f>IF(I31="中",COUNTA(K31,N31),"")</f>
        <v/>
      </c>
      <c r="W31" s="7" t="str">
        <f>IF(I31="高",COUNTA(K31,N31),"")</f>
        <v/>
      </c>
      <c r="X31" s="7" t="str">
        <f>IF(I31="一般",COUNTA(K31,N31),"")</f>
        <v/>
      </c>
      <c r="Y31" s="7" t="str">
        <f>IF(I31="一般",COUNTA(K31,N31,#REF!),"")</f>
        <v/>
      </c>
    </row>
    <row r="32" spans="2:25" ht="22.5" customHeight="1">
      <c r="B32" s="105">
        <v>28</v>
      </c>
      <c r="C32" s="84"/>
      <c r="D32" s="84"/>
      <c r="E32" s="84"/>
      <c r="F32" s="84"/>
      <c r="G32" s="84"/>
      <c r="H32" s="84"/>
      <c r="I32" s="84"/>
      <c r="J32" s="84"/>
      <c r="K32" s="84"/>
      <c r="L32" s="85"/>
      <c r="M32" s="7" t="str">
        <f>IF(K32="","",VLOOKUP(K32,【HP掲載時は非表示】競技会情報!$D$3:$E$42,2,FALSE))</f>
        <v/>
      </c>
      <c r="N32" s="84"/>
      <c r="O32" s="85"/>
      <c r="P32" s="7" t="str">
        <f>IF(N32="","",VLOOKUP(N32,【HP掲載時は非表示】競技会情報!$D$3:$E$42,2,FALSE))</f>
        <v/>
      </c>
      <c r="Q32" s="84"/>
      <c r="R32" s="85"/>
      <c r="U32" s="7" t="str">
        <f>IF(I32="小",COUNTA(K32,N32),"")</f>
        <v/>
      </c>
      <c r="V32" s="7" t="str">
        <f>IF(I32="中",COUNTA(K32,N32),"")</f>
        <v/>
      </c>
      <c r="W32" s="7" t="str">
        <f>IF(I32="高",COUNTA(K32,N32),"")</f>
        <v/>
      </c>
      <c r="X32" s="7" t="str">
        <f>IF(I32="一般",COUNTA(K32,N32),"")</f>
        <v/>
      </c>
      <c r="Y32" s="7" t="str">
        <f>IF(I32="一般",COUNTA(K32,N32,#REF!),"")</f>
        <v/>
      </c>
    </row>
    <row r="33" spans="2:25" ht="22.5" customHeight="1">
      <c r="B33" s="105">
        <v>29</v>
      </c>
      <c r="C33" s="84"/>
      <c r="D33" s="84"/>
      <c r="E33" s="84"/>
      <c r="F33" s="84"/>
      <c r="G33" s="84"/>
      <c r="H33" s="84"/>
      <c r="I33" s="84"/>
      <c r="J33" s="84"/>
      <c r="K33" s="84"/>
      <c r="L33" s="85"/>
      <c r="M33" s="7" t="str">
        <f>IF(K33="","",VLOOKUP(K33,【HP掲載時は非表示】競技会情報!$D$3:$E$42,2,FALSE))</f>
        <v/>
      </c>
      <c r="N33" s="84"/>
      <c r="O33" s="85"/>
      <c r="P33" s="7" t="str">
        <f>IF(N33="","",VLOOKUP(N33,【HP掲載時は非表示】競技会情報!$D$3:$E$42,2,FALSE))</f>
        <v/>
      </c>
      <c r="Q33" s="84"/>
      <c r="R33" s="85"/>
      <c r="U33" s="7" t="str">
        <f>IF(I33="小",COUNTA(K33,N33),"")</f>
        <v/>
      </c>
      <c r="V33" s="7" t="str">
        <f>IF(I33="中",COUNTA(K33,N33),"")</f>
        <v/>
      </c>
      <c r="W33" s="7" t="str">
        <f>IF(I33="高",COUNTA(K33,N33),"")</f>
        <v/>
      </c>
      <c r="X33" s="7" t="str">
        <f>IF(I33="一般",COUNTA(K33,N33),"")</f>
        <v/>
      </c>
      <c r="Y33" s="7" t="str">
        <f>IF(I33="一般",COUNTA(K33,N33,#REF!),"")</f>
        <v/>
      </c>
    </row>
    <row r="34" spans="2:25" ht="22.5" customHeight="1">
      <c r="B34" s="105">
        <v>30</v>
      </c>
      <c r="C34" s="84"/>
      <c r="D34" s="84"/>
      <c r="E34" s="84"/>
      <c r="F34" s="84"/>
      <c r="G34" s="84"/>
      <c r="H34" s="84"/>
      <c r="I34" s="84"/>
      <c r="J34" s="84"/>
      <c r="K34" s="84"/>
      <c r="L34" s="85"/>
      <c r="M34" s="7" t="str">
        <f>IF(K34="","",VLOOKUP(K34,【HP掲載時は非表示】競技会情報!$D$3:$E$42,2,FALSE))</f>
        <v/>
      </c>
      <c r="N34" s="84"/>
      <c r="O34" s="85"/>
      <c r="P34" s="7" t="str">
        <f>IF(N34="","",VLOOKUP(N34,【HP掲載時は非表示】競技会情報!$D$3:$E$42,2,FALSE))</f>
        <v/>
      </c>
      <c r="Q34" s="84"/>
      <c r="R34" s="85"/>
      <c r="U34" s="7" t="str">
        <f>IF(I34="小",COUNTA(K34,N34),"")</f>
        <v/>
      </c>
      <c r="V34" s="7" t="str">
        <f>IF(I34="中",COUNTA(K34,N34),"")</f>
        <v/>
      </c>
      <c r="W34" s="7" t="str">
        <f>IF(I34="高",COUNTA(K34,N34),"")</f>
        <v/>
      </c>
      <c r="X34" s="7" t="str">
        <f>IF(I34="一般",COUNTA(K34,N34),"")</f>
        <v/>
      </c>
      <c r="Y34" s="7" t="str">
        <f>IF(I34="一般",COUNTA(K34,N34,#REF!),"")</f>
        <v/>
      </c>
    </row>
    <row r="35" spans="2:25" ht="22.5" customHeight="1">
      <c r="B35" s="105">
        <v>31</v>
      </c>
      <c r="C35" s="84"/>
      <c r="D35" s="84"/>
      <c r="E35" s="84"/>
      <c r="F35" s="84"/>
      <c r="G35" s="84"/>
      <c r="H35" s="84"/>
      <c r="I35" s="84"/>
      <c r="J35" s="84"/>
      <c r="K35" s="84"/>
      <c r="L35" s="85"/>
      <c r="M35" s="7" t="str">
        <f>IF(K35="","",VLOOKUP(K35,【HP掲載時は非表示】競技会情報!$D$3:$E$42,2,FALSE))</f>
        <v/>
      </c>
      <c r="N35" s="84"/>
      <c r="O35" s="85"/>
      <c r="P35" s="7" t="str">
        <f>IF(N35="","",VLOOKUP(N35,【HP掲載時は非表示】競技会情報!$D$3:$E$42,2,FALSE))</f>
        <v/>
      </c>
      <c r="Q35" s="84"/>
      <c r="R35" s="85"/>
      <c r="U35" s="7" t="str">
        <f>IF(I35="小",COUNTA(K35,N35),"")</f>
        <v/>
      </c>
      <c r="V35" s="7" t="str">
        <f>IF(I35="中",COUNTA(K35,N35),"")</f>
        <v/>
      </c>
      <c r="W35" s="7" t="str">
        <f>IF(I35="高",COUNTA(K35,N35),"")</f>
        <v/>
      </c>
      <c r="X35" s="7" t="str">
        <f>IF(I35="一般",COUNTA(K35,N35),"")</f>
        <v/>
      </c>
      <c r="Y35" s="7" t="str">
        <f>IF(I35="一般",COUNTA(K35,N35,#REF!),"")</f>
        <v/>
      </c>
    </row>
    <row r="36" spans="2:25" ht="22.5" customHeight="1">
      <c r="B36" s="105">
        <v>32</v>
      </c>
      <c r="C36" s="84"/>
      <c r="D36" s="84"/>
      <c r="E36" s="84"/>
      <c r="F36" s="84"/>
      <c r="G36" s="84"/>
      <c r="H36" s="84"/>
      <c r="I36" s="84"/>
      <c r="J36" s="84"/>
      <c r="K36" s="84"/>
      <c r="L36" s="85"/>
      <c r="M36" s="7" t="str">
        <f>IF(K36="","",VLOOKUP(K36,【HP掲載時は非表示】競技会情報!$D$3:$E$42,2,FALSE))</f>
        <v/>
      </c>
      <c r="N36" s="84"/>
      <c r="O36" s="85"/>
      <c r="P36" s="7" t="str">
        <f>IF(N36="","",VLOOKUP(N36,【HP掲載時は非表示】競技会情報!$D$3:$E$42,2,FALSE))</f>
        <v/>
      </c>
      <c r="Q36" s="84"/>
      <c r="R36" s="85"/>
      <c r="U36" s="7" t="str">
        <f>IF(I36="小",COUNTA(K36,N36),"")</f>
        <v/>
      </c>
      <c r="V36" s="7" t="str">
        <f>IF(I36="中",COUNTA(K36,N36),"")</f>
        <v/>
      </c>
      <c r="W36" s="7" t="str">
        <f>IF(I36="高",COUNTA(K36,N36),"")</f>
        <v/>
      </c>
      <c r="X36" s="7" t="str">
        <f>IF(I36="一般",COUNTA(K36,N36),"")</f>
        <v/>
      </c>
      <c r="Y36" s="7" t="str">
        <f>IF(I36="一般",COUNTA(K36,N36,#REF!),"")</f>
        <v/>
      </c>
    </row>
    <row r="37" spans="2:25" ht="22.5" customHeight="1">
      <c r="B37" s="105">
        <v>33</v>
      </c>
      <c r="C37" s="84"/>
      <c r="D37" s="84"/>
      <c r="E37" s="84"/>
      <c r="F37" s="84"/>
      <c r="G37" s="84"/>
      <c r="H37" s="84"/>
      <c r="I37" s="84"/>
      <c r="J37" s="84"/>
      <c r="K37" s="84"/>
      <c r="L37" s="85"/>
      <c r="M37" s="7" t="str">
        <f>IF(K37="","",VLOOKUP(K37,【HP掲載時は非表示】競技会情報!$D$3:$E$42,2,FALSE))</f>
        <v/>
      </c>
      <c r="N37" s="84"/>
      <c r="O37" s="85"/>
      <c r="P37" s="7" t="str">
        <f>IF(N37="","",VLOOKUP(N37,【HP掲載時は非表示】競技会情報!$D$3:$E$42,2,FALSE))</f>
        <v/>
      </c>
      <c r="Q37" s="84"/>
      <c r="R37" s="85"/>
      <c r="U37" s="7" t="str">
        <f>IF(I37="小",COUNTA(K37,N37),"")</f>
        <v/>
      </c>
      <c r="V37" s="7" t="str">
        <f>IF(I37="中",COUNTA(K37,N37),"")</f>
        <v/>
      </c>
      <c r="W37" s="7" t="str">
        <f>IF(I37="高",COUNTA(K37,N37),"")</f>
        <v/>
      </c>
      <c r="X37" s="7" t="str">
        <f>IF(I37="一般",COUNTA(K37,N37),"")</f>
        <v/>
      </c>
      <c r="Y37" s="7" t="str">
        <f>IF(I37="一般",COUNTA(K37,N37,#REF!),"")</f>
        <v/>
      </c>
    </row>
    <row r="38" spans="2:25" ht="22.5" customHeight="1">
      <c r="B38" s="105">
        <v>34</v>
      </c>
      <c r="C38" s="84"/>
      <c r="D38" s="84"/>
      <c r="E38" s="84"/>
      <c r="F38" s="84"/>
      <c r="G38" s="84"/>
      <c r="H38" s="84"/>
      <c r="I38" s="84"/>
      <c r="J38" s="84"/>
      <c r="K38" s="84"/>
      <c r="L38" s="85"/>
      <c r="M38" s="7" t="str">
        <f>IF(K38="","",VLOOKUP(K38,【HP掲載時は非表示】競技会情報!$D$3:$E$42,2,FALSE))</f>
        <v/>
      </c>
      <c r="N38" s="84"/>
      <c r="O38" s="85"/>
      <c r="P38" s="7" t="str">
        <f>IF(N38="","",VLOOKUP(N38,【HP掲載時は非表示】競技会情報!$D$3:$E$42,2,FALSE))</f>
        <v/>
      </c>
      <c r="Q38" s="84"/>
      <c r="R38" s="85"/>
      <c r="U38" s="7" t="str">
        <f>IF(I38="小",COUNTA(K38,N38),"")</f>
        <v/>
      </c>
      <c r="V38" s="7" t="str">
        <f>IF(I38="中",COUNTA(K38,N38),"")</f>
        <v/>
      </c>
      <c r="W38" s="7" t="str">
        <f>IF(I38="高",COUNTA(K38,N38),"")</f>
        <v/>
      </c>
      <c r="X38" s="7" t="str">
        <f>IF(I38="一般",COUNTA(K38,N38),"")</f>
        <v/>
      </c>
      <c r="Y38" s="7" t="str">
        <f>IF(I38="一般",COUNTA(K38,N38,#REF!),"")</f>
        <v/>
      </c>
    </row>
    <row r="39" spans="2:25" ht="22.5" customHeight="1">
      <c r="B39" s="105">
        <v>35</v>
      </c>
      <c r="C39" s="84"/>
      <c r="D39" s="84"/>
      <c r="E39" s="84"/>
      <c r="F39" s="84"/>
      <c r="G39" s="84"/>
      <c r="H39" s="84"/>
      <c r="I39" s="84"/>
      <c r="J39" s="84"/>
      <c r="K39" s="84"/>
      <c r="L39" s="85"/>
      <c r="M39" s="7" t="str">
        <f>IF(K39="","",VLOOKUP(K39,【HP掲載時は非表示】競技会情報!$D$3:$E$42,2,FALSE))</f>
        <v/>
      </c>
      <c r="N39" s="84"/>
      <c r="O39" s="85"/>
      <c r="P39" s="7" t="str">
        <f>IF(N39="","",VLOOKUP(N39,【HP掲載時は非表示】競技会情報!$D$3:$E$42,2,FALSE))</f>
        <v/>
      </c>
      <c r="Q39" s="84"/>
      <c r="R39" s="85"/>
      <c r="U39" s="7" t="str">
        <f>IF(I39="小",COUNTA(K39,N39),"")</f>
        <v/>
      </c>
      <c r="V39" s="7" t="str">
        <f>IF(I39="中",COUNTA(K39,N39),"")</f>
        <v/>
      </c>
      <c r="W39" s="7" t="str">
        <f>IF(I39="高",COUNTA(K39,N39),"")</f>
        <v/>
      </c>
      <c r="X39" s="7" t="str">
        <f>IF(I39="一般",COUNTA(K39,N39),"")</f>
        <v/>
      </c>
      <c r="Y39" s="7" t="str">
        <f>IF(I39="一般",COUNTA(K39,N39,#REF!),"")</f>
        <v/>
      </c>
    </row>
    <row r="40" spans="2:25" ht="22.5" customHeight="1">
      <c r="B40" s="105">
        <v>36</v>
      </c>
      <c r="C40" s="84"/>
      <c r="D40" s="84"/>
      <c r="E40" s="84"/>
      <c r="F40" s="84"/>
      <c r="G40" s="84"/>
      <c r="H40" s="84"/>
      <c r="I40" s="84"/>
      <c r="J40" s="84"/>
      <c r="K40" s="84"/>
      <c r="L40" s="85"/>
      <c r="M40" s="7" t="str">
        <f>IF(K40="","",VLOOKUP(K40,【HP掲載時は非表示】競技会情報!$D$3:$E$42,2,FALSE))</f>
        <v/>
      </c>
      <c r="N40" s="84"/>
      <c r="O40" s="85"/>
      <c r="P40" s="7" t="str">
        <f>IF(N40="","",VLOOKUP(N40,【HP掲載時は非表示】競技会情報!$D$3:$E$42,2,FALSE))</f>
        <v/>
      </c>
      <c r="Q40" s="84"/>
      <c r="R40" s="85"/>
      <c r="U40" s="7" t="str">
        <f>IF(I40="小",COUNTA(K40,N40),"")</f>
        <v/>
      </c>
      <c r="V40" s="7" t="str">
        <f>IF(I40="中",COUNTA(K40,N40),"")</f>
        <v/>
      </c>
      <c r="W40" s="7" t="str">
        <f>IF(I40="高",COUNTA(K40,N40),"")</f>
        <v/>
      </c>
      <c r="X40" s="7" t="str">
        <f>IF(I40="一般",COUNTA(K40,N40),"")</f>
        <v/>
      </c>
      <c r="Y40" s="7" t="str">
        <f>IF(I40="一般",COUNTA(K40,N40,#REF!),"")</f>
        <v/>
      </c>
    </row>
    <row r="41" spans="2:25" ht="22.5" customHeight="1">
      <c r="B41" s="105">
        <v>37</v>
      </c>
      <c r="C41" s="84"/>
      <c r="D41" s="84"/>
      <c r="E41" s="84"/>
      <c r="F41" s="84"/>
      <c r="G41" s="84"/>
      <c r="H41" s="84"/>
      <c r="I41" s="84"/>
      <c r="J41" s="84"/>
      <c r="K41" s="84"/>
      <c r="L41" s="85"/>
      <c r="M41" s="7" t="str">
        <f>IF(K41="","",VLOOKUP(K41,【HP掲載時は非表示】競技会情報!$D$3:$E$42,2,FALSE))</f>
        <v/>
      </c>
      <c r="N41" s="84"/>
      <c r="O41" s="85"/>
      <c r="P41" s="7" t="str">
        <f>IF(N41="","",VLOOKUP(N41,【HP掲載時は非表示】競技会情報!$D$3:$E$42,2,FALSE))</f>
        <v/>
      </c>
      <c r="Q41" s="84"/>
      <c r="R41" s="85"/>
      <c r="U41" s="7" t="str">
        <f>IF(I41="小",COUNTA(K41,N41),"")</f>
        <v/>
      </c>
      <c r="V41" s="7" t="str">
        <f>IF(I41="中",COUNTA(K41,N41),"")</f>
        <v/>
      </c>
      <c r="W41" s="7" t="str">
        <f>IF(I41="高",COUNTA(K41,N41),"")</f>
        <v/>
      </c>
      <c r="X41" s="7" t="str">
        <f>IF(I41="一般",COUNTA(K41,N41),"")</f>
        <v/>
      </c>
      <c r="Y41" s="7" t="str">
        <f>IF(I41="一般",COUNTA(K41,N41,#REF!),"")</f>
        <v/>
      </c>
    </row>
    <row r="42" spans="2:25" ht="22.5" customHeight="1">
      <c r="B42" s="105">
        <v>38</v>
      </c>
      <c r="C42" s="84"/>
      <c r="D42" s="84"/>
      <c r="E42" s="84"/>
      <c r="F42" s="84"/>
      <c r="G42" s="84"/>
      <c r="H42" s="84"/>
      <c r="I42" s="84"/>
      <c r="J42" s="84"/>
      <c r="K42" s="84"/>
      <c r="L42" s="85"/>
      <c r="M42" s="7" t="str">
        <f>IF(K42="","",VLOOKUP(K42,【HP掲載時は非表示】競技会情報!$D$3:$E$42,2,FALSE))</f>
        <v/>
      </c>
      <c r="N42" s="84"/>
      <c r="O42" s="85"/>
      <c r="P42" s="7" t="str">
        <f>IF(N42="","",VLOOKUP(N42,【HP掲載時は非表示】競技会情報!$D$3:$E$42,2,FALSE))</f>
        <v/>
      </c>
      <c r="Q42" s="84"/>
      <c r="R42" s="85"/>
      <c r="U42" s="7" t="str">
        <f>IF(I42="小",COUNTA(K42,N42),"")</f>
        <v/>
      </c>
      <c r="V42" s="7" t="str">
        <f>IF(I42="中",COUNTA(K42,N42),"")</f>
        <v/>
      </c>
      <c r="W42" s="7" t="str">
        <f>IF(I42="高",COUNTA(K42,N42),"")</f>
        <v/>
      </c>
      <c r="X42" s="7" t="str">
        <f>IF(I42="一般",COUNTA(K42,N42),"")</f>
        <v/>
      </c>
      <c r="Y42" s="7" t="str">
        <f>IF(I42="一般",COUNTA(K42,N42,#REF!),"")</f>
        <v/>
      </c>
    </row>
    <row r="43" spans="2:25" ht="22.5" customHeight="1">
      <c r="B43" s="105">
        <v>39</v>
      </c>
      <c r="C43" s="84"/>
      <c r="D43" s="84"/>
      <c r="E43" s="84"/>
      <c r="F43" s="84"/>
      <c r="G43" s="84"/>
      <c r="H43" s="84"/>
      <c r="I43" s="84"/>
      <c r="J43" s="84"/>
      <c r="K43" s="84"/>
      <c r="L43" s="85"/>
      <c r="M43" s="7" t="str">
        <f>IF(K43="","",VLOOKUP(K43,【HP掲載時は非表示】競技会情報!$D$3:$E$42,2,FALSE))</f>
        <v/>
      </c>
      <c r="N43" s="84"/>
      <c r="O43" s="85"/>
      <c r="P43" s="7" t="str">
        <f>IF(N43="","",VLOOKUP(N43,【HP掲載時は非表示】競技会情報!$D$3:$E$42,2,FALSE))</f>
        <v/>
      </c>
      <c r="Q43" s="84"/>
      <c r="R43" s="85"/>
      <c r="U43" s="7" t="str">
        <f>IF(I43="小",COUNTA(K43,N43),"")</f>
        <v/>
      </c>
      <c r="V43" s="7" t="str">
        <f>IF(I43="中",COUNTA(K43,N43),"")</f>
        <v/>
      </c>
      <c r="W43" s="7" t="str">
        <f>IF(I43="高",COUNTA(K43,N43),"")</f>
        <v/>
      </c>
      <c r="X43" s="7" t="str">
        <f>IF(I43="一般",COUNTA(K43,N43),"")</f>
        <v/>
      </c>
      <c r="Y43" s="7" t="str">
        <f>IF(I43="一般",COUNTA(K43,N43,#REF!),"")</f>
        <v/>
      </c>
    </row>
    <row r="44" spans="2:25" ht="22.5" customHeight="1">
      <c r="B44" s="105">
        <v>40</v>
      </c>
      <c r="C44" s="84"/>
      <c r="D44" s="84"/>
      <c r="E44" s="84"/>
      <c r="F44" s="84"/>
      <c r="G44" s="84"/>
      <c r="H44" s="84"/>
      <c r="I44" s="84"/>
      <c r="J44" s="84"/>
      <c r="K44" s="84"/>
      <c r="L44" s="85"/>
      <c r="M44" s="7" t="str">
        <f>IF(K44="","",VLOOKUP(K44,【HP掲載時は非表示】競技会情報!$D$3:$E$42,2,FALSE))</f>
        <v/>
      </c>
      <c r="N44" s="84"/>
      <c r="O44" s="85"/>
      <c r="P44" s="7" t="str">
        <f>IF(N44="","",VLOOKUP(N44,【HP掲載時は非表示】競技会情報!$D$3:$E$42,2,FALSE))</f>
        <v/>
      </c>
      <c r="Q44" s="84"/>
      <c r="R44" s="85"/>
      <c r="U44" s="7" t="str">
        <f>IF(I44="小",COUNTA(K44,N44),"")</f>
        <v/>
      </c>
      <c r="V44" s="7" t="str">
        <f>IF(I44="中",COUNTA(K44,N44),"")</f>
        <v/>
      </c>
      <c r="W44" s="7" t="str">
        <f>IF(I44="高",COUNTA(K44,N44),"")</f>
        <v/>
      </c>
      <c r="X44" s="7" t="str">
        <f>IF(I44="一般",COUNTA(K44,N44),"")</f>
        <v/>
      </c>
      <c r="Y44" s="7" t="str">
        <f>IF(I44="一般",COUNTA(K44,N44,#REF!),"")</f>
        <v/>
      </c>
    </row>
    <row r="45" spans="2:25" ht="22.5" customHeight="1">
      <c r="B45" s="105">
        <v>41</v>
      </c>
      <c r="C45" s="84"/>
      <c r="D45" s="84"/>
      <c r="E45" s="84"/>
      <c r="F45" s="84"/>
      <c r="G45" s="84"/>
      <c r="H45" s="84"/>
      <c r="I45" s="84"/>
      <c r="J45" s="84"/>
      <c r="K45" s="84"/>
      <c r="L45" s="85"/>
      <c r="M45" s="7" t="str">
        <f>IF(K45="","",VLOOKUP(K45,【HP掲載時は非表示】競技会情報!$D$3:$E$42,2,FALSE))</f>
        <v/>
      </c>
      <c r="N45" s="84"/>
      <c r="O45" s="85"/>
      <c r="P45" s="7" t="str">
        <f>IF(N45="","",VLOOKUP(N45,【HP掲載時は非表示】競技会情報!$D$3:$E$42,2,FALSE))</f>
        <v/>
      </c>
      <c r="Q45" s="84"/>
      <c r="R45" s="85"/>
      <c r="U45" s="7" t="str">
        <f>IF(I45="小",COUNTA(K45,N45),"")</f>
        <v/>
      </c>
      <c r="V45" s="7" t="str">
        <f>IF(I45="中",COUNTA(K45,N45),"")</f>
        <v/>
      </c>
      <c r="W45" s="7" t="str">
        <f>IF(I45="高",COUNTA(K45,N45),"")</f>
        <v/>
      </c>
      <c r="X45" s="7" t="str">
        <f>IF(I45="一般",COUNTA(K45,N45),"")</f>
        <v/>
      </c>
      <c r="Y45" s="7" t="str">
        <f>IF(I45="一般",COUNTA(K45,N45,#REF!),"")</f>
        <v/>
      </c>
    </row>
    <row r="46" spans="2:25" ht="22.5" customHeight="1">
      <c r="B46" s="105">
        <v>42</v>
      </c>
      <c r="C46" s="84"/>
      <c r="D46" s="84"/>
      <c r="E46" s="84"/>
      <c r="F46" s="84"/>
      <c r="G46" s="84"/>
      <c r="H46" s="84"/>
      <c r="I46" s="84"/>
      <c r="J46" s="84"/>
      <c r="K46" s="84"/>
      <c r="L46" s="85"/>
      <c r="M46" s="7" t="str">
        <f>IF(K46="","",VLOOKUP(K46,【HP掲載時は非表示】競技会情報!$D$3:$E$42,2,FALSE))</f>
        <v/>
      </c>
      <c r="N46" s="84"/>
      <c r="O46" s="85"/>
      <c r="P46" s="7" t="str">
        <f>IF(N46="","",VLOOKUP(N46,【HP掲載時は非表示】競技会情報!$D$3:$E$42,2,FALSE))</f>
        <v/>
      </c>
      <c r="Q46" s="84"/>
      <c r="R46" s="85"/>
      <c r="U46" s="7" t="str">
        <f>IF(I46="小",COUNTA(K46,N46),"")</f>
        <v/>
      </c>
      <c r="V46" s="7" t="str">
        <f>IF(I46="中",COUNTA(K46,N46),"")</f>
        <v/>
      </c>
      <c r="W46" s="7" t="str">
        <f>IF(I46="高",COUNTA(K46,N46),"")</f>
        <v/>
      </c>
      <c r="X46" s="7" t="str">
        <f>IF(I46="一般",COUNTA(K46,N46),"")</f>
        <v/>
      </c>
      <c r="Y46" s="7" t="str">
        <f>IF(I46="一般",COUNTA(K46,N46,#REF!),"")</f>
        <v/>
      </c>
    </row>
    <row r="47" spans="2:25" ht="22.5" customHeight="1">
      <c r="B47" s="105">
        <v>43</v>
      </c>
      <c r="C47" s="84"/>
      <c r="D47" s="84"/>
      <c r="E47" s="84"/>
      <c r="F47" s="84"/>
      <c r="G47" s="84"/>
      <c r="H47" s="84"/>
      <c r="I47" s="84"/>
      <c r="J47" s="84"/>
      <c r="K47" s="84"/>
      <c r="L47" s="85"/>
      <c r="M47" s="7" t="str">
        <f>IF(K47="","",VLOOKUP(K47,【HP掲載時は非表示】競技会情報!$D$3:$E$42,2,FALSE))</f>
        <v/>
      </c>
      <c r="N47" s="84"/>
      <c r="O47" s="85"/>
      <c r="P47" s="7" t="str">
        <f>IF(N47="","",VLOOKUP(N47,【HP掲載時は非表示】競技会情報!$D$3:$E$42,2,FALSE))</f>
        <v/>
      </c>
      <c r="Q47" s="84"/>
      <c r="R47" s="85"/>
      <c r="U47" s="7" t="str">
        <f>IF(I47="小",COUNTA(K47,N47),"")</f>
        <v/>
      </c>
      <c r="V47" s="7" t="str">
        <f>IF(I47="中",COUNTA(K47,N47),"")</f>
        <v/>
      </c>
      <c r="W47" s="7" t="str">
        <f>IF(I47="高",COUNTA(K47,N47),"")</f>
        <v/>
      </c>
      <c r="X47" s="7" t="str">
        <f>IF(I47="一般",COUNTA(K47,N47),"")</f>
        <v/>
      </c>
      <c r="Y47" s="7" t="str">
        <f>IF(I47="一般",COUNTA(K47,N47,#REF!),"")</f>
        <v/>
      </c>
    </row>
    <row r="48" spans="2:25" ht="22.5" customHeight="1">
      <c r="B48" s="105">
        <v>44</v>
      </c>
      <c r="C48" s="84"/>
      <c r="D48" s="84"/>
      <c r="E48" s="84"/>
      <c r="F48" s="84"/>
      <c r="G48" s="84"/>
      <c r="H48" s="84"/>
      <c r="I48" s="84"/>
      <c r="J48" s="84"/>
      <c r="K48" s="84"/>
      <c r="L48" s="85"/>
      <c r="M48" s="7" t="str">
        <f>IF(K48="","",VLOOKUP(K48,【HP掲載時は非表示】競技会情報!$D$3:$E$42,2,FALSE))</f>
        <v/>
      </c>
      <c r="N48" s="84"/>
      <c r="O48" s="85"/>
      <c r="P48" s="7" t="str">
        <f>IF(N48="","",VLOOKUP(N48,【HP掲載時は非表示】競技会情報!$D$3:$E$42,2,FALSE))</f>
        <v/>
      </c>
      <c r="Q48" s="84"/>
      <c r="R48" s="85"/>
      <c r="U48" s="7" t="str">
        <f>IF(I48="小",COUNTA(K48,N48),"")</f>
        <v/>
      </c>
      <c r="V48" s="7" t="str">
        <f>IF(I48="中",COUNTA(K48,N48),"")</f>
        <v/>
      </c>
      <c r="W48" s="7" t="str">
        <f>IF(I48="高",COUNTA(K48,N48),"")</f>
        <v/>
      </c>
      <c r="X48" s="7" t="str">
        <f>IF(I48="一般",COUNTA(K48,N48),"")</f>
        <v/>
      </c>
      <c r="Y48" s="7" t="str">
        <f>IF(I48="一般",COUNTA(K48,N48,#REF!),"")</f>
        <v/>
      </c>
    </row>
    <row r="49" spans="2:25" ht="22.5" customHeight="1">
      <c r="B49" s="105">
        <v>45</v>
      </c>
      <c r="C49" s="84"/>
      <c r="D49" s="84"/>
      <c r="E49" s="84"/>
      <c r="F49" s="84"/>
      <c r="G49" s="84"/>
      <c r="H49" s="84"/>
      <c r="I49" s="84"/>
      <c r="J49" s="84"/>
      <c r="K49" s="84"/>
      <c r="L49" s="85"/>
      <c r="M49" s="7" t="str">
        <f>IF(K49="","",VLOOKUP(K49,【HP掲載時は非表示】競技会情報!$D$3:$E$42,2,FALSE))</f>
        <v/>
      </c>
      <c r="N49" s="84"/>
      <c r="O49" s="85"/>
      <c r="P49" s="7" t="str">
        <f>IF(N49="","",VLOOKUP(N49,【HP掲載時は非表示】競技会情報!$D$3:$E$42,2,FALSE))</f>
        <v/>
      </c>
      <c r="Q49" s="84"/>
      <c r="R49" s="85"/>
      <c r="U49" s="7" t="str">
        <f>IF(I49="小",COUNTA(K49,N49),"")</f>
        <v/>
      </c>
      <c r="V49" s="7" t="str">
        <f>IF(I49="中",COUNTA(K49,N49),"")</f>
        <v/>
      </c>
      <c r="W49" s="7" t="str">
        <f>IF(I49="高",COUNTA(K49,N49),"")</f>
        <v/>
      </c>
      <c r="X49" s="7" t="str">
        <f>IF(I49="一般",COUNTA(K49,N49),"")</f>
        <v/>
      </c>
      <c r="Y49" s="7" t="str">
        <f>IF(I49="一般",COUNTA(K49,N49,#REF!),"")</f>
        <v/>
      </c>
    </row>
    <row r="50" spans="2:25" ht="22.5" customHeight="1">
      <c r="B50" s="105">
        <v>46</v>
      </c>
      <c r="C50" s="84"/>
      <c r="D50" s="84"/>
      <c r="E50" s="84"/>
      <c r="F50" s="84"/>
      <c r="G50" s="84"/>
      <c r="H50" s="84"/>
      <c r="I50" s="84"/>
      <c r="J50" s="84"/>
      <c r="K50" s="84"/>
      <c r="L50" s="85"/>
      <c r="M50" s="7" t="str">
        <f>IF(K50="","",VLOOKUP(K50,【HP掲載時は非表示】競技会情報!$D$3:$E$42,2,FALSE))</f>
        <v/>
      </c>
      <c r="N50" s="84"/>
      <c r="O50" s="85"/>
      <c r="P50" s="7" t="str">
        <f>IF(N50="","",VLOOKUP(N50,【HP掲載時は非表示】競技会情報!$D$3:$E$42,2,FALSE))</f>
        <v/>
      </c>
      <c r="Q50" s="84"/>
      <c r="R50" s="85"/>
      <c r="U50" s="7" t="str">
        <f>IF(I50="小",COUNTA(K50,N50),"")</f>
        <v/>
      </c>
      <c r="V50" s="7" t="str">
        <f>IF(I50="中",COUNTA(K50,N50),"")</f>
        <v/>
      </c>
      <c r="W50" s="7" t="str">
        <f>IF(I50="高",COUNTA(K50,N50),"")</f>
        <v/>
      </c>
      <c r="X50" s="7" t="str">
        <f>IF(I50="一般",COUNTA(K50,N50),"")</f>
        <v/>
      </c>
      <c r="Y50" s="7" t="str">
        <f>IF(I50="一般",COUNTA(K50,N50,#REF!),"")</f>
        <v/>
      </c>
    </row>
    <row r="51" spans="2:25" ht="22.5" customHeight="1">
      <c r="B51" s="105">
        <v>47</v>
      </c>
      <c r="C51" s="84"/>
      <c r="D51" s="84"/>
      <c r="E51" s="84"/>
      <c r="F51" s="84"/>
      <c r="G51" s="84"/>
      <c r="H51" s="84"/>
      <c r="I51" s="84"/>
      <c r="J51" s="84"/>
      <c r="K51" s="84"/>
      <c r="L51" s="85"/>
      <c r="M51" s="7" t="str">
        <f>IF(K51="","",VLOOKUP(K51,【HP掲載時は非表示】競技会情報!$D$3:$E$42,2,FALSE))</f>
        <v/>
      </c>
      <c r="N51" s="84"/>
      <c r="O51" s="85"/>
      <c r="P51" s="7" t="str">
        <f>IF(N51="","",VLOOKUP(N51,【HP掲載時は非表示】競技会情報!$D$3:$E$42,2,FALSE))</f>
        <v/>
      </c>
      <c r="Q51" s="84"/>
      <c r="R51" s="85"/>
      <c r="U51" s="7" t="str">
        <f>IF(I51="小",COUNTA(K51,N51),"")</f>
        <v/>
      </c>
      <c r="V51" s="7" t="str">
        <f>IF(I51="中",COUNTA(K51,N51),"")</f>
        <v/>
      </c>
      <c r="W51" s="7" t="str">
        <f>IF(I51="高",COUNTA(K51,N51),"")</f>
        <v/>
      </c>
      <c r="X51" s="7" t="str">
        <f>IF(I51="一般",COUNTA(K51,N51),"")</f>
        <v/>
      </c>
      <c r="Y51" s="7" t="str">
        <f>IF(I51="一般",COUNTA(K51,N51,#REF!),"")</f>
        <v/>
      </c>
    </row>
    <row r="52" spans="2:25" ht="22.5" customHeight="1">
      <c r="B52" s="105">
        <v>48</v>
      </c>
      <c r="C52" s="84"/>
      <c r="D52" s="84"/>
      <c r="E52" s="84"/>
      <c r="F52" s="84"/>
      <c r="G52" s="84"/>
      <c r="H52" s="84"/>
      <c r="I52" s="84"/>
      <c r="J52" s="84"/>
      <c r="K52" s="84"/>
      <c r="L52" s="85"/>
      <c r="M52" s="7" t="str">
        <f>IF(K52="","",VLOOKUP(K52,【HP掲載時は非表示】競技会情報!$D$3:$E$42,2,FALSE))</f>
        <v/>
      </c>
      <c r="N52" s="84"/>
      <c r="O52" s="85"/>
      <c r="P52" s="7" t="str">
        <f>IF(N52="","",VLOOKUP(N52,【HP掲載時は非表示】競技会情報!$D$3:$E$42,2,FALSE))</f>
        <v/>
      </c>
      <c r="Q52" s="84"/>
      <c r="R52" s="85"/>
      <c r="U52" s="7" t="str">
        <f>IF(I52="小",COUNTA(K52,N52),"")</f>
        <v/>
      </c>
      <c r="V52" s="7" t="str">
        <f>IF(I52="中",COUNTA(K52,N52),"")</f>
        <v/>
      </c>
      <c r="W52" s="7" t="str">
        <f>IF(I52="高",COUNTA(K52,N52),"")</f>
        <v/>
      </c>
      <c r="X52" s="7" t="str">
        <f>IF(I52="一般",COUNTA(K52,N52),"")</f>
        <v/>
      </c>
      <c r="Y52" s="7" t="str">
        <f>IF(I52="一般",COUNTA(K52,N52,#REF!),"")</f>
        <v/>
      </c>
    </row>
    <row r="53" spans="2:25" ht="22.5" customHeight="1">
      <c r="B53" s="105">
        <v>49</v>
      </c>
      <c r="C53" s="84"/>
      <c r="D53" s="84"/>
      <c r="E53" s="84"/>
      <c r="F53" s="84"/>
      <c r="G53" s="84"/>
      <c r="H53" s="84"/>
      <c r="I53" s="84"/>
      <c r="J53" s="84"/>
      <c r="K53" s="84"/>
      <c r="L53" s="85"/>
      <c r="M53" s="7" t="str">
        <f>IF(K53="","",VLOOKUP(K53,【HP掲載時は非表示】競技会情報!$D$3:$E$42,2,FALSE))</f>
        <v/>
      </c>
      <c r="N53" s="84"/>
      <c r="O53" s="85"/>
      <c r="P53" s="7" t="str">
        <f>IF(N53="","",VLOOKUP(N53,【HP掲載時は非表示】競技会情報!$D$3:$E$42,2,FALSE))</f>
        <v/>
      </c>
      <c r="Q53" s="84"/>
      <c r="R53" s="85"/>
      <c r="U53" s="7" t="str">
        <f>IF(I53="小",COUNTA(K53,N53),"")</f>
        <v/>
      </c>
      <c r="V53" s="7" t="str">
        <f>IF(I53="中",COUNTA(K53,N53),"")</f>
        <v/>
      </c>
      <c r="W53" s="7" t="str">
        <f>IF(I53="高",COUNTA(K53,N53),"")</f>
        <v/>
      </c>
      <c r="X53" s="7" t="str">
        <f>IF(I53="一般",COUNTA(K53,N53),"")</f>
        <v/>
      </c>
      <c r="Y53" s="7" t="str">
        <f>IF(I53="一般",COUNTA(K53,N53,#REF!),"")</f>
        <v/>
      </c>
    </row>
    <row r="54" spans="2:25" ht="22.5" customHeight="1">
      <c r="B54" s="105">
        <v>50</v>
      </c>
      <c r="C54" s="84"/>
      <c r="D54" s="84"/>
      <c r="E54" s="84"/>
      <c r="F54" s="84"/>
      <c r="G54" s="84"/>
      <c r="H54" s="84"/>
      <c r="I54" s="84"/>
      <c r="J54" s="84"/>
      <c r="K54" s="84"/>
      <c r="L54" s="85"/>
      <c r="M54" s="7" t="str">
        <f>IF(K54="","",VLOOKUP(K54,【HP掲載時は非表示】競技会情報!$D$3:$E$42,2,FALSE))</f>
        <v/>
      </c>
      <c r="N54" s="84"/>
      <c r="O54" s="85"/>
      <c r="P54" s="7" t="str">
        <f>IF(N54="","",VLOOKUP(N54,【HP掲載時は非表示】競技会情報!$D$3:$E$42,2,FALSE))</f>
        <v/>
      </c>
      <c r="Q54" s="84"/>
      <c r="R54" s="85"/>
      <c r="U54" s="7" t="str">
        <f>IF(I54="小",COUNTA(K54,N54),"")</f>
        <v/>
      </c>
      <c r="V54" s="7" t="str">
        <f>IF(I54="中",COUNTA(K54,N54),"")</f>
        <v/>
      </c>
      <c r="W54" s="7" t="str">
        <f>IF(I54="高",COUNTA(K54,N54),"")</f>
        <v/>
      </c>
      <c r="X54" s="7" t="str">
        <f>IF(I54="一般",COUNTA(K54,N54),"")</f>
        <v/>
      </c>
      <c r="Y54" s="7" t="str">
        <f>IF(I54="一般",COUNTA(K54,N54,#REF!),"")</f>
        <v/>
      </c>
    </row>
    <row r="55" spans="2:25" ht="22.5" customHeight="1">
      <c r="B55" s="105">
        <v>51</v>
      </c>
      <c r="C55" s="84"/>
      <c r="D55" s="84"/>
      <c r="E55" s="84"/>
      <c r="F55" s="84"/>
      <c r="G55" s="84"/>
      <c r="H55" s="84"/>
      <c r="I55" s="84"/>
      <c r="J55" s="84"/>
      <c r="K55" s="84"/>
      <c r="L55" s="85"/>
      <c r="M55" s="7" t="str">
        <f>IF(K55="","",VLOOKUP(K55,【HP掲載時は非表示】競技会情報!$D$3:$E$42,2,FALSE))</f>
        <v/>
      </c>
      <c r="N55" s="84"/>
      <c r="O55" s="85"/>
      <c r="P55" s="7" t="str">
        <f>IF(N55="","",VLOOKUP(N55,【HP掲載時は非表示】競技会情報!$D$3:$E$42,2,FALSE))</f>
        <v/>
      </c>
      <c r="Q55" s="84"/>
      <c r="R55" s="85"/>
      <c r="U55" s="7" t="str">
        <f>IF(I55="小",COUNTA(K55,N55),"")</f>
        <v/>
      </c>
      <c r="V55" s="7" t="str">
        <f>IF(I55="中",COUNTA(K55,N55),"")</f>
        <v/>
      </c>
      <c r="W55" s="7" t="str">
        <f>IF(I55="高",COUNTA(K55,N55),"")</f>
        <v/>
      </c>
      <c r="X55" s="7" t="str">
        <f>IF(I55="一般",COUNTA(K55,N55),"")</f>
        <v/>
      </c>
      <c r="Y55" s="7" t="str">
        <f>IF(I55="一般",COUNTA(K55,N55,#REF!),"")</f>
        <v/>
      </c>
    </row>
    <row r="56" spans="2:25" ht="22.5" customHeight="1">
      <c r="B56" s="105">
        <v>52</v>
      </c>
      <c r="C56" s="84"/>
      <c r="D56" s="84"/>
      <c r="E56" s="84"/>
      <c r="F56" s="84"/>
      <c r="G56" s="84"/>
      <c r="H56" s="84"/>
      <c r="I56" s="84"/>
      <c r="J56" s="84"/>
      <c r="K56" s="84"/>
      <c r="L56" s="85"/>
      <c r="M56" s="7" t="str">
        <f>IF(K56="","",VLOOKUP(K56,【HP掲載時は非表示】競技会情報!$D$3:$E$42,2,FALSE))</f>
        <v/>
      </c>
      <c r="N56" s="84"/>
      <c r="O56" s="85"/>
      <c r="P56" s="7" t="str">
        <f>IF(N56="","",VLOOKUP(N56,【HP掲載時は非表示】競技会情報!$D$3:$E$42,2,FALSE))</f>
        <v/>
      </c>
      <c r="Q56" s="84"/>
      <c r="R56" s="85"/>
      <c r="U56" s="7" t="str">
        <f>IF(I56="小",COUNTA(K56,N56),"")</f>
        <v/>
      </c>
      <c r="V56" s="7" t="str">
        <f>IF(I56="中",COUNTA(K56,N56),"")</f>
        <v/>
      </c>
      <c r="W56" s="7" t="str">
        <f>IF(I56="高",COUNTA(K56,N56),"")</f>
        <v/>
      </c>
      <c r="X56" s="7" t="str">
        <f>IF(I56="一般",COUNTA(K56,N56),"")</f>
        <v/>
      </c>
      <c r="Y56" s="7" t="str">
        <f>IF(I56="一般",COUNTA(K56,N56,#REF!),"")</f>
        <v/>
      </c>
    </row>
    <row r="57" spans="2:25" ht="22.5" customHeight="1">
      <c r="B57" s="105">
        <v>53</v>
      </c>
      <c r="C57" s="84"/>
      <c r="D57" s="84"/>
      <c r="E57" s="84"/>
      <c r="F57" s="84"/>
      <c r="G57" s="84"/>
      <c r="H57" s="84"/>
      <c r="I57" s="84"/>
      <c r="J57" s="84"/>
      <c r="K57" s="84"/>
      <c r="L57" s="85"/>
      <c r="M57" s="7" t="str">
        <f>IF(K57="","",VLOOKUP(K57,【HP掲載時は非表示】競技会情報!$D$3:$E$42,2,FALSE))</f>
        <v/>
      </c>
      <c r="N57" s="84"/>
      <c r="O57" s="85"/>
      <c r="P57" s="7" t="str">
        <f>IF(N57="","",VLOOKUP(N57,【HP掲載時は非表示】競技会情報!$D$3:$E$42,2,FALSE))</f>
        <v/>
      </c>
      <c r="Q57" s="84"/>
      <c r="R57" s="85"/>
      <c r="U57" s="7" t="str">
        <f>IF(I57="小",COUNTA(K57,N57),"")</f>
        <v/>
      </c>
      <c r="V57" s="7" t="str">
        <f>IF(I57="中",COUNTA(K57,N57),"")</f>
        <v/>
      </c>
      <c r="W57" s="7" t="str">
        <f>IF(I57="高",COUNTA(K57,N57),"")</f>
        <v/>
      </c>
      <c r="X57" s="7" t="str">
        <f>IF(I57="一般",COUNTA(K57,N57),"")</f>
        <v/>
      </c>
      <c r="Y57" s="7" t="str">
        <f>IF(I57="一般",COUNTA(K57,N57,#REF!),"")</f>
        <v/>
      </c>
    </row>
    <row r="58" spans="2:25" ht="22.5" customHeight="1">
      <c r="B58" s="105">
        <v>54</v>
      </c>
      <c r="C58" s="84"/>
      <c r="D58" s="84"/>
      <c r="E58" s="84"/>
      <c r="F58" s="84"/>
      <c r="G58" s="84"/>
      <c r="H58" s="84"/>
      <c r="I58" s="84"/>
      <c r="J58" s="84"/>
      <c r="K58" s="84"/>
      <c r="L58" s="85"/>
      <c r="M58" s="7" t="str">
        <f>IF(K58="","",VLOOKUP(K58,【HP掲載時は非表示】競技会情報!$D$3:$E$42,2,FALSE))</f>
        <v/>
      </c>
      <c r="N58" s="84"/>
      <c r="O58" s="85"/>
      <c r="P58" s="7" t="str">
        <f>IF(N58="","",VLOOKUP(N58,【HP掲載時は非表示】競技会情報!$D$3:$E$42,2,FALSE))</f>
        <v/>
      </c>
      <c r="Q58" s="84"/>
      <c r="R58" s="85"/>
      <c r="U58" s="7" t="str">
        <f>IF(I58="小",COUNTA(K58,N58),"")</f>
        <v/>
      </c>
      <c r="V58" s="7" t="str">
        <f>IF(I58="中",COUNTA(K58,N58),"")</f>
        <v/>
      </c>
      <c r="W58" s="7" t="str">
        <f>IF(I58="高",COUNTA(K58,N58),"")</f>
        <v/>
      </c>
      <c r="X58" s="7" t="str">
        <f>IF(I58="一般",COUNTA(K58,N58),"")</f>
        <v/>
      </c>
      <c r="Y58" s="7" t="str">
        <f>IF(I58="一般",COUNTA(K58,N58,#REF!),"")</f>
        <v/>
      </c>
    </row>
    <row r="59" spans="2:25" ht="22.5" customHeight="1">
      <c r="B59" s="105">
        <v>55</v>
      </c>
      <c r="C59" s="84"/>
      <c r="D59" s="84"/>
      <c r="E59" s="84"/>
      <c r="F59" s="84"/>
      <c r="G59" s="84"/>
      <c r="H59" s="84"/>
      <c r="I59" s="84"/>
      <c r="J59" s="84"/>
      <c r="K59" s="84"/>
      <c r="L59" s="85"/>
      <c r="M59" s="7" t="str">
        <f>IF(K59="","",VLOOKUP(K59,【HP掲載時は非表示】競技会情報!$D$3:$E$42,2,FALSE))</f>
        <v/>
      </c>
      <c r="N59" s="84"/>
      <c r="O59" s="85"/>
      <c r="P59" s="7" t="str">
        <f>IF(N59="","",VLOOKUP(N59,【HP掲載時は非表示】競技会情報!$D$3:$E$42,2,FALSE))</f>
        <v/>
      </c>
      <c r="Q59" s="84"/>
      <c r="R59" s="85"/>
      <c r="U59" s="7" t="str">
        <f>IF(I59="小",COUNTA(K59,N59),"")</f>
        <v/>
      </c>
      <c r="V59" s="7" t="str">
        <f>IF(I59="中",COUNTA(K59,N59),"")</f>
        <v/>
      </c>
      <c r="W59" s="7" t="str">
        <f>IF(I59="高",COUNTA(K59,N59),"")</f>
        <v/>
      </c>
      <c r="X59" s="7" t="str">
        <f>IF(I59="一般",COUNTA(K59,N59),"")</f>
        <v/>
      </c>
      <c r="Y59" s="7" t="str">
        <f>IF(I59="一般",COUNTA(K59,N59,#REF!),"")</f>
        <v/>
      </c>
    </row>
    <row r="60" spans="2:25" ht="22.5" customHeight="1">
      <c r="B60" s="105">
        <v>56</v>
      </c>
      <c r="C60" s="84"/>
      <c r="D60" s="84"/>
      <c r="E60" s="84"/>
      <c r="F60" s="84"/>
      <c r="G60" s="84"/>
      <c r="H60" s="84"/>
      <c r="I60" s="84"/>
      <c r="J60" s="84"/>
      <c r="K60" s="84"/>
      <c r="L60" s="85"/>
      <c r="M60" s="7" t="str">
        <f>IF(K60="","",VLOOKUP(K60,【HP掲載時は非表示】競技会情報!$D$3:$E$42,2,FALSE))</f>
        <v/>
      </c>
      <c r="N60" s="84"/>
      <c r="O60" s="85"/>
      <c r="P60" s="7" t="str">
        <f>IF(N60="","",VLOOKUP(N60,【HP掲載時は非表示】競技会情報!$D$3:$E$42,2,FALSE))</f>
        <v/>
      </c>
      <c r="Q60" s="84"/>
      <c r="R60" s="85"/>
      <c r="U60" s="7" t="str">
        <f>IF(I60="小",COUNTA(K60,N60),"")</f>
        <v/>
      </c>
      <c r="V60" s="7" t="str">
        <f>IF(I60="中",COUNTA(K60,N60),"")</f>
        <v/>
      </c>
      <c r="W60" s="7" t="str">
        <f>IF(I60="高",COUNTA(K60,N60),"")</f>
        <v/>
      </c>
      <c r="X60" s="7" t="str">
        <f>IF(I60="一般",COUNTA(K60,N60),"")</f>
        <v/>
      </c>
      <c r="Y60" s="7" t="str">
        <f>IF(I60="一般",COUNTA(K60,N60,#REF!),"")</f>
        <v/>
      </c>
    </row>
    <row r="61" spans="2:25" ht="22.5" customHeight="1">
      <c r="B61" s="105">
        <v>57</v>
      </c>
      <c r="C61" s="84"/>
      <c r="D61" s="84"/>
      <c r="E61" s="84"/>
      <c r="F61" s="84"/>
      <c r="G61" s="84"/>
      <c r="H61" s="84"/>
      <c r="I61" s="84"/>
      <c r="J61" s="84"/>
      <c r="K61" s="84"/>
      <c r="L61" s="85"/>
      <c r="M61" s="7" t="str">
        <f>IF(K61="","",VLOOKUP(K61,【HP掲載時は非表示】競技会情報!$D$3:$E$42,2,FALSE))</f>
        <v/>
      </c>
      <c r="N61" s="84"/>
      <c r="O61" s="85"/>
      <c r="P61" s="7" t="str">
        <f>IF(N61="","",VLOOKUP(N61,【HP掲載時は非表示】競技会情報!$D$3:$E$42,2,FALSE))</f>
        <v/>
      </c>
      <c r="Q61" s="84"/>
      <c r="R61" s="85"/>
      <c r="U61" s="7" t="str">
        <f>IF(I61="小",COUNTA(K61,N61),"")</f>
        <v/>
      </c>
      <c r="V61" s="7" t="str">
        <f>IF(I61="中",COUNTA(K61,N61),"")</f>
        <v/>
      </c>
      <c r="W61" s="7" t="str">
        <f>IF(I61="高",COUNTA(K61,N61),"")</f>
        <v/>
      </c>
      <c r="X61" s="7" t="str">
        <f>IF(I61="一般",COUNTA(K61,N61),"")</f>
        <v/>
      </c>
      <c r="Y61" s="7" t="str">
        <f>IF(I61="一般",COUNTA(K61,N61,#REF!),"")</f>
        <v/>
      </c>
    </row>
    <row r="62" spans="2:25" ht="22.5" customHeight="1">
      <c r="B62" s="105">
        <v>58</v>
      </c>
      <c r="C62" s="84"/>
      <c r="D62" s="84"/>
      <c r="E62" s="84"/>
      <c r="F62" s="84"/>
      <c r="G62" s="84"/>
      <c r="H62" s="84"/>
      <c r="I62" s="84"/>
      <c r="J62" s="84"/>
      <c r="K62" s="84"/>
      <c r="L62" s="85"/>
      <c r="M62" s="7" t="str">
        <f>IF(K62="","",VLOOKUP(K62,【HP掲載時は非表示】競技会情報!$D$3:$E$42,2,FALSE))</f>
        <v/>
      </c>
      <c r="N62" s="84"/>
      <c r="O62" s="85"/>
      <c r="P62" s="7" t="str">
        <f>IF(N62="","",VLOOKUP(N62,【HP掲載時は非表示】競技会情報!$D$3:$E$42,2,FALSE))</f>
        <v/>
      </c>
      <c r="Q62" s="84"/>
      <c r="R62" s="85"/>
      <c r="U62" s="7" t="str">
        <f>IF(I62="小",COUNTA(K62,N62),"")</f>
        <v/>
      </c>
      <c r="V62" s="7" t="str">
        <f>IF(I62="中",COUNTA(K62,N62),"")</f>
        <v/>
      </c>
      <c r="W62" s="7" t="str">
        <f>IF(I62="高",COUNTA(K62,N62),"")</f>
        <v/>
      </c>
      <c r="X62" s="7" t="str">
        <f>IF(I62="一般",COUNTA(K62,N62),"")</f>
        <v/>
      </c>
      <c r="Y62" s="7" t="str">
        <f>IF(I62="一般",COUNTA(K62,N62,#REF!),"")</f>
        <v/>
      </c>
    </row>
    <row r="63" spans="2:25" ht="22.5" customHeight="1">
      <c r="B63" s="105">
        <v>59</v>
      </c>
      <c r="C63" s="84"/>
      <c r="D63" s="84"/>
      <c r="E63" s="84"/>
      <c r="F63" s="84"/>
      <c r="G63" s="84"/>
      <c r="H63" s="84"/>
      <c r="I63" s="84"/>
      <c r="J63" s="84"/>
      <c r="K63" s="84"/>
      <c r="L63" s="85"/>
      <c r="M63" s="7" t="str">
        <f>IF(K63="","",VLOOKUP(K63,【HP掲載時は非表示】競技会情報!$D$3:$E$42,2,FALSE))</f>
        <v/>
      </c>
      <c r="N63" s="84"/>
      <c r="O63" s="85"/>
      <c r="P63" s="7" t="str">
        <f>IF(N63="","",VLOOKUP(N63,【HP掲載時は非表示】競技会情報!$D$3:$E$42,2,FALSE))</f>
        <v/>
      </c>
      <c r="Q63" s="84"/>
      <c r="R63" s="85"/>
      <c r="U63" s="7" t="str">
        <f>IF(I63="小",COUNTA(K63,N63),"")</f>
        <v/>
      </c>
      <c r="V63" s="7" t="str">
        <f>IF(I63="中",COUNTA(K63,N63),"")</f>
        <v/>
      </c>
      <c r="W63" s="7" t="str">
        <f>IF(I63="高",COUNTA(K63,N63),"")</f>
        <v/>
      </c>
      <c r="X63" s="7" t="str">
        <f>IF(I63="一般",COUNTA(K63,N63),"")</f>
        <v/>
      </c>
      <c r="Y63" s="7" t="str">
        <f>IF(I63="一般",COUNTA(K63,N63,#REF!),"")</f>
        <v/>
      </c>
    </row>
    <row r="64" spans="2:25" ht="22.5" customHeight="1">
      <c r="B64" s="105">
        <v>60</v>
      </c>
      <c r="C64" s="84"/>
      <c r="D64" s="84"/>
      <c r="E64" s="84"/>
      <c r="F64" s="84"/>
      <c r="G64" s="84"/>
      <c r="H64" s="84"/>
      <c r="I64" s="84"/>
      <c r="J64" s="84"/>
      <c r="K64" s="84"/>
      <c r="L64" s="85"/>
      <c r="M64" s="7" t="str">
        <f>IF(K64="","",VLOOKUP(K64,【HP掲載時は非表示】競技会情報!$D$3:$E$42,2,FALSE))</f>
        <v/>
      </c>
      <c r="N64" s="84"/>
      <c r="O64" s="85"/>
      <c r="P64" s="7" t="str">
        <f>IF(N64="","",VLOOKUP(N64,【HP掲載時は非表示】競技会情報!$D$3:$E$42,2,FALSE))</f>
        <v/>
      </c>
      <c r="Q64" s="84"/>
      <c r="R64" s="85"/>
      <c r="U64" s="7" t="str">
        <f>IF(I64="小",COUNTA(K64,N64),"")</f>
        <v/>
      </c>
      <c r="V64" s="7" t="str">
        <f>IF(I64="中",COUNTA(K64,N64),"")</f>
        <v/>
      </c>
      <c r="W64" s="7" t="str">
        <f>IF(I64="高",COUNTA(K64,N64),"")</f>
        <v/>
      </c>
      <c r="X64" s="7" t="str">
        <f>IF(I64="一般",COUNTA(K64,N64),"")</f>
        <v/>
      </c>
      <c r="Y64" s="7" t="str">
        <f>IF(I64="一般",COUNTA(K64,N64,#REF!),"")</f>
        <v/>
      </c>
    </row>
    <row r="65" spans="2:25" ht="22.5" customHeight="1">
      <c r="B65" s="105">
        <v>61</v>
      </c>
      <c r="C65" s="84"/>
      <c r="D65" s="84"/>
      <c r="E65" s="84"/>
      <c r="F65" s="84"/>
      <c r="G65" s="84"/>
      <c r="H65" s="84"/>
      <c r="I65" s="84"/>
      <c r="J65" s="84"/>
      <c r="K65" s="84"/>
      <c r="L65" s="85"/>
      <c r="M65" s="7" t="str">
        <f>IF(K65="","",VLOOKUP(K65,【HP掲載時は非表示】競技会情報!$D$3:$E$42,2,FALSE))</f>
        <v/>
      </c>
      <c r="N65" s="84"/>
      <c r="O65" s="85"/>
      <c r="P65" s="7" t="str">
        <f>IF(N65="","",VLOOKUP(N65,【HP掲載時は非表示】競技会情報!$D$3:$E$42,2,FALSE))</f>
        <v/>
      </c>
      <c r="Q65" s="84"/>
      <c r="R65" s="85"/>
      <c r="U65" s="7" t="str">
        <f>IF(I65="小",COUNTA(K65,N65),"")</f>
        <v/>
      </c>
      <c r="V65" s="7" t="str">
        <f>IF(I65="中",COUNTA(K65,N65),"")</f>
        <v/>
      </c>
      <c r="W65" s="7" t="str">
        <f>IF(I65="高",COUNTA(K65,N65),"")</f>
        <v/>
      </c>
      <c r="X65" s="7" t="str">
        <f>IF(I65="一般",COUNTA(K65,N65),"")</f>
        <v/>
      </c>
      <c r="Y65" s="7" t="str">
        <f>IF(I65="一般",COUNTA(K65,N65,#REF!),"")</f>
        <v/>
      </c>
    </row>
    <row r="66" spans="2:25" ht="22.5" customHeight="1">
      <c r="B66" s="105">
        <v>62</v>
      </c>
      <c r="C66" s="84"/>
      <c r="D66" s="84"/>
      <c r="E66" s="84"/>
      <c r="F66" s="84"/>
      <c r="G66" s="84"/>
      <c r="H66" s="84"/>
      <c r="I66" s="84"/>
      <c r="J66" s="84"/>
      <c r="K66" s="84"/>
      <c r="L66" s="85"/>
      <c r="M66" s="7" t="str">
        <f>IF(K66="","",VLOOKUP(K66,【HP掲載時は非表示】競技会情報!$D$3:$E$42,2,FALSE))</f>
        <v/>
      </c>
      <c r="N66" s="84"/>
      <c r="O66" s="85"/>
      <c r="P66" s="7" t="str">
        <f>IF(N66="","",VLOOKUP(N66,【HP掲載時は非表示】競技会情報!$D$3:$E$42,2,FALSE))</f>
        <v/>
      </c>
      <c r="Q66" s="84"/>
      <c r="R66" s="85"/>
      <c r="U66" s="7" t="str">
        <f>IF(I66="小",COUNTA(K66,N66),"")</f>
        <v/>
      </c>
      <c r="V66" s="7" t="str">
        <f>IF(I66="中",COUNTA(K66,N66),"")</f>
        <v/>
      </c>
      <c r="W66" s="7" t="str">
        <f>IF(I66="高",COUNTA(K66,N66),"")</f>
        <v/>
      </c>
      <c r="X66" s="7" t="str">
        <f>IF(I66="一般",COUNTA(K66,N66),"")</f>
        <v/>
      </c>
      <c r="Y66" s="7" t="str">
        <f>IF(I66="一般",COUNTA(K66,N66,#REF!),"")</f>
        <v/>
      </c>
    </row>
    <row r="67" spans="2:25" ht="22.5" customHeight="1">
      <c r="B67" s="105">
        <v>63</v>
      </c>
      <c r="C67" s="84"/>
      <c r="D67" s="84"/>
      <c r="E67" s="84"/>
      <c r="F67" s="84"/>
      <c r="G67" s="84"/>
      <c r="H67" s="84"/>
      <c r="I67" s="84"/>
      <c r="J67" s="84"/>
      <c r="K67" s="84"/>
      <c r="L67" s="85"/>
      <c r="M67" s="7" t="str">
        <f>IF(K67="","",VLOOKUP(K67,【HP掲載時は非表示】競技会情報!$D$3:$E$42,2,FALSE))</f>
        <v/>
      </c>
      <c r="N67" s="84"/>
      <c r="O67" s="85"/>
      <c r="P67" s="7" t="str">
        <f>IF(N67="","",VLOOKUP(N67,【HP掲載時は非表示】競技会情報!$D$3:$E$42,2,FALSE))</f>
        <v/>
      </c>
      <c r="Q67" s="84"/>
      <c r="R67" s="85"/>
      <c r="U67" s="7" t="str">
        <f>IF(I67="小",COUNTA(K67,N67),"")</f>
        <v/>
      </c>
      <c r="V67" s="7" t="str">
        <f>IF(I67="中",COUNTA(K67,N67),"")</f>
        <v/>
      </c>
      <c r="W67" s="7" t="str">
        <f>IF(I67="高",COUNTA(K67,N67),"")</f>
        <v/>
      </c>
      <c r="X67" s="7" t="str">
        <f>IF(I67="一般",COUNTA(K67,N67),"")</f>
        <v/>
      </c>
      <c r="Y67" s="7" t="str">
        <f>IF(I67="一般",COUNTA(K67,N67,#REF!),"")</f>
        <v/>
      </c>
    </row>
    <row r="68" spans="2:25" ht="22.5" customHeight="1">
      <c r="B68" s="105">
        <v>64</v>
      </c>
      <c r="C68" s="84"/>
      <c r="D68" s="84"/>
      <c r="E68" s="84"/>
      <c r="F68" s="84"/>
      <c r="G68" s="84"/>
      <c r="H68" s="84"/>
      <c r="I68" s="84"/>
      <c r="J68" s="84"/>
      <c r="K68" s="84"/>
      <c r="L68" s="85"/>
      <c r="M68" s="7" t="str">
        <f>IF(K68="","",VLOOKUP(K68,【HP掲載時は非表示】競技会情報!$D$3:$E$42,2,FALSE))</f>
        <v/>
      </c>
      <c r="N68" s="84"/>
      <c r="O68" s="85"/>
      <c r="P68" s="7" t="str">
        <f>IF(N68="","",VLOOKUP(N68,【HP掲載時は非表示】競技会情報!$D$3:$E$42,2,FALSE))</f>
        <v/>
      </c>
      <c r="Q68" s="84"/>
      <c r="R68" s="85"/>
      <c r="U68" s="7" t="str">
        <f>IF(I68="小",COUNTA(K68,N68),"")</f>
        <v/>
      </c>
      <c r="V68" s="7" t="str">
        <f>IF(I68="中",COUNTA(K68,N68),"")</f>
        <v/>
      </c>
      <c r="W68" s="7" t="str">
        <f>IF(I68="高",COUNTA(K68,N68),"")</f>
        <v/>
      </c>
      <c r="X68" s="7" t="str">
        <f>IF(I68="一般",COUNTA(K68,N68),"")</f>
        <v/>
      </c>
      <c r="Y68" s="7" t="str">
        <f>IF(I68="一般",COUNTA(K68,N68,#REF!),"")</f>
        <v/>
      </c>
    </row>
    <row r="69" spans="2:25" ht="22.5" customHeight="1">
      <c r="B69" s="105">
        <v>65</v>
      </c>
      <c r="C69" s="84"/>
      <c r="D69" s="84"/>
      <c r="E69" s="84"/>
      <c r="F69" s="84"/>
      <c r="G69" s="84"/>
      <c r="H69" s="84"/>
      <c r="I69" s="84"/>
      <c r="J69" s="84"/>
      <c r="K69" s="84"/>
      <c r="L69" s="85"/>
      <c r="M69" s="7" t="str">
        <f>IF(K69="","",VLOOKUP(K69,【HP掲載時は非表示】競技会情報!$D$3:$E$42,2,FALSE))</f>
        <v/>
      </c>
      <c r="N69" s="84"/>
      <c r="O69" s="85"/>
      <c r="P69" s="7" t="str">
        <f>IF(N69="","",VLOOKUP(N69,【HP掲載時は非表示】競技会情報!$D$3:$E$42,2,FALSE))</f>
        <v/>
      </c>
      <c r="Q69" s="84"/>
      <c r="R69" s="85"/>
      <c r="U69" s="7" t="str">
        <f>IF(I69="小",COUNTA(K69,N69),"")</f>
        <v/>
      </c>
      <c r="V69" s="7" t="str">
        <f>IF(I69="中",COUNTA(K69,N69),"")</f>
        <v/>
      </c>
      <c r="W69" s="7" t="str">
        <f>IF(I69="高",COUNTA(K69,N69),"")</f>
        <v/>
      </c>
      <c r="X69" s="7" t="str">
        <f>IF(I69="一般",COUNTA(K69,N69),"")</f>
        <v/>
      </c>
      <c r="Y69" s="7" t="str">
        <f>IF(I69="一般",COUNTA(K69,N69,#REF!),"")</f>
        <v/>
      </c>
    </row>
    <row r="70" spans="2:25" ht="22.5" customHeight="1">
      <c r="B70" s="105">
        <v>66</v>
      </c>
      <c r="C70" s="84"/>
      <c r="D70" s="84"/>
      <c r="E70" s="84"/>
      <c r="F70" s="84"/>
      <c r="G70" s="84"/>
      <c r="H70" s="84"/>
      <c r="I70" s="84"/>
      <c r="J70" s="84"/>
      <c r="K70" s="84"/>
      <c r="L70" s="85"/>
      <c r="M70" s="7" t="str">
        <f>IF(K70="","",VLOOKUP(K70,【HP掲載時は非表示】競技会情報!$D$3:$E$42,2,FALSE))</f>
        <v/>
      </c>
      <c r="N70" s="84"/>
      <c r="O70" s="85"/>
      <c r="P70" s="7" t="str">
        <f>IF(N70="","",VLOOKUP(N70,【HP掲載時は非表示】競技会情報!$D$3:$E$42,2,FALSE))</f>
        <v/>
      </c>
      <c r="Q70" s="84"/>
      <c r="R70" s="85"/>
      <c r="U70" s="7" t="str">
        <f>IF(I70="小",COUNTA(K70,N70),"")</f>
        <v/>
      </c>
      <c r="V70" s="7" t="str">
        <f>IF(I70="中",COUNTA(K70,N70),"")</f>
        <v/>
      </c>
      <c r="W70" s="7" t="str">
        <f>IF(I70="高",COUNTA(K70,N70),"")</f>
        <v/>
      </c>
      <c r="X70" s="7" t="str">
        <f>IF(I70="一般",COUNTA(K70,N70),"")</f>
        <v/>
      </c>
      <c r="Y70" s="7" t="str">
        <f>IF(I70="一般",COUNTA(K70,N70,#REF!),"")</f>
        <v/>
      </c>
    </row>
    <row r="71" spans="2:25" ht="22.5" customHeight="1">
      <c r="B71" s="105">
        <v>67</v>
      </c>
      <c r="C71" s="84"/>
      <c r="D71" s="84"/>
      <c r="E71" s="84"/>
      <c r="F71" s="84"/>
      <c r="G71" s="84"/>
      <c r="H71" s="84"/>
      <c r="I71" s="84"/>
      <c r="J71" s="84"/>
      <c r="K71" s="84"/>
      <c r="L71" s="85"/>
      <c r="M71" s="7" t="str">
        <f>IF(K71="","",VLOOKUP(K71,【HP掲載時は非表示】競技会情報!$D$3:$E$42,2,FALSE))</f>
        <v/>
      </c>
      <c r="N71" s="84"/>
      <c r="O71" s="85"/>
      <c r="P71" s="7" t="str">
        <f>IF(N71="","",VLOOKUP(N71,【HP掲載時は非表示】競技会情報!$D$3:$E$42,2,FALSE))</f>
        <v/>
      </c>
      <c r="Q71" s="84"/>
      <c r="R71" s="85"/>
      <c r="U71" s="7" t="str">
        <f>IF(I71="小",COUNTA(K71,N71),"")</f>
        <v/>
      </c>
      <c r="V71" s="7" t="str">
        <f>IF(I71="中",COUNTA(K71,N71),"")</f>
        <v/>
      </c>
      <c r="W71" s="7" t="str">
        <f>IF(I71="高",COUNTA(K71,N71),"")</f>
        <v/>
      </c>
      <c r="X71" s="7" t="str">
        <f>IF(I71="一般",COUNTA(K71,N71),"")</f>
        <v/>
      </c>
      <c r="Y71" s="7" t="str">
        <f>IF(I71="一般",COUNTA(K71,N71,#REF!),"")</f>
        <v/>
      </c>
    </row>
    <row r="72" spans="2:25" ht="22.5" customHeight="1">
      <c r="B72" s="105">
        <v>68</v>
      </c>
      <c r="C72" s="84"/>
      <c r="D72" s="84"/>
      <c r="E72" s="84"/>
      <c r="F72" s="84"/>
      <c r="G72" s="84"/>
      <c r="H72" s="84"/>
      <c r="I72" s="84"/>
      <c r="J72" s="84"/>
      <c r="K72" s="84"/>
      <c r="L72" s="85"/>
      <c r="M72" s="7" t="str">
        <f>IF(K72="","",VLOOKUP(K72,【HP掲載時は非表示】競技会情報!$D$3:$E$42,2,FALSE))</f>
        <v/>
      </c>
      <c r="N72" s="84"/>
      <c r="O72" s="85"/>
      <c r="P72" s="7" t="str">
        <f>IF(N72="","",VLOOKUP(N72,【HP掲載時は非表示】競技会情報!$D$3:$E$42,2,FALSE))</f>
        <v/>
      </c>
      <c r="Q72" s="84"/>
      <c r="R72" s="85"/>
      <c r="U72" s="7" t="str">
        <f>IF(I72="小",COUNTA(K72,N72),"")</f>
        <v/>
      </c>
      <c r="V72" s="7" t="str">
        <f>IF(I72="中",COUNTA(K72,N72),"")</f>
        <v/>
      </c>
      <c r="W72" s="7" t="str">
        <f>IF(I72="高",COUNTA(K72,N72),"")</f>
        <v/>
      </c>
      <c r="X72" s="7" t="str">
        <f>IF(I72="一般",COUNTA(K72,N72),"")</f>
        <v/>
      </c>
      <c r="Y72" s="7" t="str">
        <f>IF(I72="一般",COUNTA(K72,N72,#REF!),"")</f>
        <v/>
      </c>
    </row>
    <row r="73" spans="2:25" ht="22.5" customHeight="1">
      <c r="B73" s="105">
        <v>69</v>
      </c>
      <c r="C73" s="84"/>
      <c r="D73" s="84"/>
      <c r="E73" s="84"/>
      <c r="F73" s="84"/>
      <c r="G73" s="84"/>
      <c r="H73" s="84"/>
      <c r="I73" s="84"/>
      <c r="J73" s="84"/>
      <c r="K73" s="84"/>
      <c r="L73" s="85"/>
      <c r="M73" s="7" t="str">
        <f>IF(K73="","",VLOOKUP(K73,【HP掲載時は非表示】競技会情報!$D$3:$E$42,2,FALSE))</f>
        <v/>
      </c>
      <c r="N73" s="84"/>
      <c r="O73" s="85"/>
      <c r="P73" s="7" t="str">
        <f>IF(N73="","",VLOOKUP(N73,【HP掲載時は非表示】競技会情報!$D$3:$E$42,2,FALSE))</f>
        <v/>
      </c>
      <c r="Q73" s="84"/>
      <c r="R73" s="85"/>
      <c r="U73" s="7" t="str">
        <f>IF(I73="小",COUNTA(K73,N73),"")</f>
        <v/>
      </c>
      <c r="V73" s="7" t="str">
        <f>IF(I73="中",COUNTA(K73,N73),"")</f>
        <v/>
      </c>
      <c r="W73" s="7" t="str">
        <f>IF(I73="高",COUNTA(K73,N73),"")</f>
        <v/>
      </c>
      <c r="X73" s="7" t="str">
        <f>IF(I73="一般",COUNTA(K73,N73),"")</f>
        <v/>
      </c>
      <c r="Y73" s="7" t="str">
        <f>IF(I73="一般",COUNTA(K73,N73,#REF!),"")</f>
        <v/>
      </c>
    </row>
    <row r="74" spans="2:25" ht="22.5" customHeight="1">
      <c r="B74" s="105">
        <v>70</v>
      </c>
      <c r="C74" s="84"/>
      <c r="D74" s="84"/>
      <c r="E74" s="84"/>
      <c r="F74" s="84"/>
      <c r="G74" s="84"/>
      <c r="H74" s="84"/>
      <c r="I74" s="84"/>
      <c r="J74" s="84"/>
      <c r="K74" s="84"/>
      <c r="L74" s="85"/>
      <c r="M74" s="7" t="str">
        <f>IF(K74="","",VLOOKUP(K74,【HP掲載時は非表示】競技会情報!$D$3:$E$42,2,FALSE))</f>
        <v/>
      </c>
      <c r="N74" s="84"/>
      <c r="O74" s="85"/>
      <c r="P74" s="7" t="str">
        <f>IF(N74="","",VLOOKUP(N74,【HP掲載時は非表示】競技会情報!$D$3:$E$42,2,FALSE))</f>
        <v/>
      </c>
      <c r="Q74" s="84"/>
      <c r="R74" s="85"/>
      <c r="U74" s="7" t="str">
        <f>IF(I74="小",COUNTA(K74,N74),"")</f>
        <v/>
      </c>
      <c r="V74" s="7" t="str">
        <f>IF(I74="中",COUNTA(K74,N74),"")</f>
        <v/>
      </c>
      <c r="W74" s="7" t="str">
        <f>IF(I74="高",COUNTA(K74,N74),"")</f>
        <v/>
      </c>
      <c r="X74" s="7" t="str">
        <f>IF(I74="一般",COUNTA(K74,N74),"")</f>
        <v/>
      </c>
      <c r="Y74" s="7" t="str">
        <f>IF(I74="一般",COUNTA(K74,N74,#REF!),"")</f>
        <v/>
      </c>
    </row>
    <row r="75" spans="2:25" ht="22.5" customHeight="1">
      <c r="B75" s="105">
        <v>71</v>
      </c>
      <c r="C75" s="84"/>
      <c r="D75" s="84"/>
      <c r="E75" s="84"/>
      <c r="F75" s="84"/>
      <c r="G75" s="84"/>
      <c r="H75" s="84"/>
      <c r="I75" s="84"/>
      <c r="J75" s="84"/>
      <c r="K75" s="84"/>
      <c r="L75" s="85"/>
      <c r="M75" s="7" t="str">
        <f>IF(K75="","",VLOOKUP(K75,【HP掲載時は非表示】競技会情報!$D$3:$E$42,2,FALSE))</f>
        <v/>
      </c>
      <c r="N75" s="84"/>
      <c r="O75" s="85"/>
      <c r="P75" s="7" t="str">
        <f>IF(N75="","",VLOOKUP(N75,【HP掲載時は非表示】競技会情報!$D$3:$E$42,2,FALSE))</f>
        <v/>
      </c>
      <c r="Q75" s="84"/>
      <c r="R75" s="85"/>
      <c r="U75" s="7" t="str">
        <f>IF(I75="小",COUNTA(K75,N75),"")</f>
        <v/>
      </c>
      <c r="V75" s="7" t="str">
        <f>IF(I75="中",COUNTA(K75,N75),"")</f>
        <v/>
      </c>
      <c r="W75" s="7" t="str">
        <f>IF(I75="高",COUNTA(K75,N75),"")</f>
        <v/>
      </c>
      <c r="X75" s="7" t="str">
        <f>IF(I75="一般",COUNTA(K75,N75),"")</f>
        <v/>
      </c>
      <c r="Y75" s="7" t="str">
        <f>IF(I75="一般",COUNTA(K75,N75,#REF!),"")</f>
        <v/>
      </c>
    </row>
    <row r="76" spans="2:25" ht="22.5" customHeight="1">
      <c r="B76" s="105">
        <v>72</v>
      </c>
      <c r="C76" s="84"/>
      <c r="D76" s="84"/>
      <c r="E76" s="84"/>
      <c r="F76" s="84"/>
      <c r="G76" s="84"/>
      <c r="H76" s="84"/>
      <c r="I76" s="84"/>
      <c r="J76" s="84"/>
      <c r="K76" s="84"/>
      <c r="L76" s="85"/>
      <c r="M76" s="7" t="str">
        <f>IF(K76="","",VLOOKUP(K76,【HP掲載時は非表示】競技会情報!$D$3:$E$42,2,FALSE))</f>
        <v/>
      </c>
      <c r="N76" s="84"/>
      <c r="O76" s="85"/>
      <c r="P76" s="7" t="str">
        <f>IF(N76="","",VLOOKUP(N76,【HP掲載時は非表示】競技会情報!$D$3:$E$42,2,FALSE))</f>
        <v/>
      </c>
      <c r="Q76" s="84"/>
      <c r="R76" s="85"/>
      <c r="U76" s="7" t="str">
        <f>IF(I76="小",COUNTA(K76,N76),"")</f>
        <v/>
      </c>
      <c r="V76" s="7" t="str">
        <f>IF(I76="中",COUNTA(K76,N76),"")</f>
        <v/>
      </c>
      <c r="W76" s="7" t="str">
        <f>IF(I76="高",COUNTA(K76,N76),"")</f>
        <v/>
      </c>
      <c r="X76" s="7" t="str">
        <f>IF(I76="一般",COUNTA(K76,N76),"")</f>
        <v/>
      </c>
      <c r="Y76" s="7" t="str">
        <f>IF(I76="一般",COUNTA(K76,N76,#REF!),"")</f>
        <v/>
      </c>
    </row>
    <row r="77" spans="2:25" ht="22.5" customHeight="1">
      <c r="B77" s="105">
        <v>73</v>
      </c>
      <c r="C77" s="84"/>
      <c r="D77" s="84"/>
      <c r="E77" s="84"/>
      <c r="F77" s="84"/>
      <c r="G77" s="84"/>
      <c r="H77" s="84"/>
      <c r="I77" s="84"/>
      <c r="J77" s="84"/>
      <c r="K77" s="84"/>
      <c r="L77" s="85"/>
      <c r="M77" s="7" t="str">
        <f>IF(K77="","",VLOOKUP(K77,【HP掲載時は非表示】競技会情報!$D$3:$E$42,2,FALSE))</f>
        <v/>
      </c>
      <c r="N77" s="84"/>
      <c r="O77" s="85"/>
      <c r="P77" s="7" t="str">
        <f>IF(N77="","",VLOOKUP(N77,【HP掲載時は非表示】競技会情報!$D$3:$E$42,2,FALSE))</f>
        <v/>
      </c>
      <c r="Q77" s="84"/>
      <c r="R77" s="85"/>
      <c r="U77" s="7" t="str">
        <f>IF(I77="小",COUNTA(K77,N77),"")</f>
        <v/>
      </c>
      <c r="V77" s="7" t="str">
        <f>IF(I77="中",COUNTA(K77,N77),"")</f>
        <v/>
      </c>
      <c r="W77" s="7" t="str">
        <f>IF(I77="高",COUNTA(K77,N77),"")</f>
        <v/>
      </c>
      <c r="X77" s="7" t="str">
        <f>IF(I77="一般",COUNTA(K77,N77),"")</f>
        <v/>
      </c>
      <c r="Y77" s="7" t="str">
        <f>IF(I77="一般",COUNTA(K77,N77,#REF!),"")</f>
        <v/>
      </c>
    </row>
    <row r="78" spans="2:25" ht="22.5" customHeight="1">
      <c r="B78" s="105">
        <v>74</v>
      </c>
      <c r="C78" s="84"/>
      <c r="D78" s="84"/>
      <c r="E78" s="84"/>
      <c r="F78" s="84"/>
      <c r="G78" s="84"/>
      <c r="H78" s="84"/>
      <c r="I78" s="84"/>
      <c r="J78" s="84"/>
      <c r="K78" s="84"/>
      <c r="L78" s="85"/>
      <c r="M78" s="7" t="str">
        <f>IF(K78="","",VLOOKUP(K78,【HP掲載時は非表示】競技会情報!$D$3:$E$42,2,FALSE))</f>
        <v/>
      </c>
      <c r="N78" s="84"/>
      <c r="O78" s="85"/>
      <c r="P78" s="7" t="str">
        <f>IF(N78="","",VLOOKUP(N78,【HP掲載時は非表示】競技会情報!$D$3:$E$42,2,FALSE))</f>
        <v/>
      </c>
      <c r="Q78" s="84"/>
      <c r="R78" s="85"/>
      <c r="U78" s="7" t="str">
        <f>IF(I78="小",COUNTA(K78,N78),"")</f>
        <v/>
      </c>
      <c r="V78" s="7" t="str">
        <f>IF(I78="中",COUNTA(K78,N78),"")</f>
        <v/>
      </c>
      <c r="W78" s="7" t="str">
        <f>IF(I78="高",COUNTA(K78,N78),"")</f>
        <v/>
      </c>
      <c r="X78" s="7" t="str">
        <f>IF(I78="一般",COUNTA(K78,N78),"")</f>
        <v/>
      </c>
      <c r="Y78" s="7" t="str">
        <f>IF(I78="一般",COUNTA(K78,N78,#REF!),"")</f>
        <v/>
      </c>
    </row>
    <row r="79" spans="2:25" ht="22.5" customHeight="1">
      <c r="B79" s="105">
        <v>75</v>
      </c>
      <c r="C79" s="84"/>
      <c r="D79" s="84"/>
      <c r="E79" s="84"/>
      <c r="F79" s="84"/>
      <c r="G79" s="84"/>
      <c r="H79" s="84"/>
      <c r="I79" s="84"/>
      <c r="J79" s="84"/>
      <c r="K79" s="84"/>
      <c r="L79" s="85"/>
      <c r="M79" s="7" t="str">
        <f>IF(K79="","",VLOOKUP(K79,【HP掲載時は非表示】競技会情報!$D$3:$E$42,2,FALSE))</f>
        <v/>
      </c>
      <c r="N79" s="84"/>
      <c r="O79" s="85"/>
      <c r="P79" s="7" t="str">
        <f>IF(N79="","",VLOOKUP(N79,【HP掲載時は非表示】競技会情報!$D$3:$E$42,2,FALSE))</f>
        <v/>
      </c>
      <c r="Q79" s="84"/>
      <c r="R79" s="85"/>
      <c r="U79" s="7" t="str">
        <f>IF(I79="小",COUNTA(K79,N79),"")</f>
        <v/>
      </c>
      <c r="V79" s="7" t="str">
        <f>IF(I79="中",COUNTA(K79,N79),"")</f>
        <v/>
      </c>
      <c r="W79" s="7" t="str">
        <f>IF(I79="高",COUNTA(K79,N79),"")</f>
        <v/>
      </c>
      <c r="X79" s="7" t="str">
        <f>IF(I79="一般",COUNTA(K79,N79),"")</f>
        <v/>
      </c>
      <c r="Y79" s="7" t="str">
        <f>IF(I79="一般",COUNTA(K79,N79,#REF!),"")</f>
        <v/>
      </c>
    </row>
    <row r="80" spans="2:25" ht="22.5" customHeight="1">
      <c r="B80" s="105">
        <v>76</v>
      </c>
      <c r="C80" s="84"/>
      <c r="D80" s="84"/>
      <c r="E80" s="84"/>
      <c r="F80" s="84"/>
      <c r="G80" s="84"/>
      <c r="H80" s="84"/>
      <c r="I80" s="84"/>
      <c r="J80" s="84"/>
      <c r="K80" s="84"/>
      <c r="L80" s="85"/>
      <c r="M80" s="7" t="str">
        <f>IF(K80="","",VLOOKUP(K80,【HP掲載時は非表示】競技会情報!$D$3:$E$42,2,FALSE))</f>
        <v/>
      </c>
      <c r="N80" s="84"/>
      <c r="O80" s="85"/>
      <c r="P80" s="7" t="str">
        <f>IF(N80="","",VLOOKUP(N80,【HP掲載時は非表示】競技会情報!$D$3:$E$42,2,FALSE))</f>
        <v/>
      </c>
      <c r="Q80" s="84"/>
      <c r="R80" s="85"/>
      <c r="U80" s="7" t="str">
        <f>IF(I80="小",COUNTA(K80,N80),"")</f>
        <v/>
      </c>
      <c r="V80" s="7" t="str">
        <f>IF(I80="中",COUNTA(K80,N80),"")</f>
        <v/>
      </c>
      <c r="W80" s="7" t="str">
        <f>IF(I80="高",COUNTA(K80,N80),"")</f>
        <v/>
      </c>
      <c r="X80" s="7" t="str">
        <f>IF(I80="一般",COUNTA(K80,N80),"")</f>
        <v/>
      </c>
      <c r="Y80" s="7" t="str">
        <f>IF(I80="一般",COUNTA(K80,N80,#REF!),"")</f>
        <v/>
      </c>
    </row>
    <row r="81" spans="2:25" ht="22.5" customHeight="1">
      <c r="B81" s="105">
        <v>77</v>
      </c>
      <c r="C81" s="84"/>
      <c r="D81" s="84"/>
      <c r="E81" s="84"/>
      <c r="F81" s="84"/>
      <c r="G81" s="84"/>
      <c r="H81" s="84"/>
      <c r="I81" s="84"/>
      <c r="J81" s="84"/>
      <c r="K81" s="84"/>
      <c r="L81" s="85"/>
      <c r="M81" s="7" t="str">
        <f>IF(K81="","",VLOOKUP(K81,【HP掲載時は非表示】競技会情報!$D$3:$E$42,2,FALSE))</f>
        <v/>
      </c>
      <c r="N81" s="84"/>
      <c r="O81" s="85"/>
      <c r="P81" s="7" t="str">
        <f>IF(N81="","",VLOOKUP(N81,【HP掲載時は非表示】競技会情報!$D$3:$E$42,2,FALSE))</f>
        <v/>
      </c>
      <c r="Q81" s="84"/>
      <c r="R81" s="85"/>
      <c r="U81" s="7" t="str">
        <f>IF(I81="小",COUNTA(K81,N81),"")</f>
        <v/>
      </c>
      <c r="V81" s="7" t="str">
        <f>IF(I81="中",COUNTA(K81,N81),"")</f>
        <v/>
      </c>
      <c r="W81" s="7" t="str">
        <f>IF(I81="高",COUNTA(K81,N81),"")</f>
        <v/>
      </c>
      <c r="X81" s="7" t="str">
        <f>IF(I81="一般",COUNTA(K81,N81),"")</f>
        <v/>
      </c>
      <c r="Y81" s="7" t="str">
        <f>IF(I81="一般",COUNTA(K81,N81,#REF!),"")</f>
        <v/>
      </c>
    </row>
    <row r="82" spans="2:25" ht="22.5" customHeight="1">
      <c r="B82" s="105">
        <v>78</v>
      </c>
      <c r="C82" s="84"/>
      <c r="D82" s="84"/>
      <c r="E82" s="84"/>
      <c r="F82" s="84"/>
      <c r="G82" s="84"/>
      <c r="H82" s="84"/>
      <c r="I82" s="84"/>
      <c r="J82" s="84"/>
      <c r="K82" s="84"/>
      <c r="L82" s="85"/>
      <c r="M82" s="7" t="str">
        <f>IF(K82="","",VLOOKUP(K82,【HP掲載時は非表示】競技会情報!$D$3:$E$42,2,FALSE))</f>
        <v/>
      </c>
      <c r="N82" s="84"/>
      <c r="O82" s="85"/>
      <c r="P82" s="7" t="str">
        <f>IF(N82="","",VLOOKUP(N82,【HP掲載時は非表示】競技会情報!$D$3:$E$42,2,FALSE))</f>
        <v/>
      </c>
      <c r="Q82" s="84"/>
      <c r="R82" s="85"/>
      <c r="U82" s="7" t="str">
        <f>IF(I82="小",COUNTA(K82,N82),"")</f>
        <v/>
      </c>
      <c r="V82" s="7" t="str">
        <f>IF(I82="中",COUNTA(K82,N82),"")</f>
        <v/>
      </c>
      <c r="W82" s="7" t="str">
        <f>IF(I82="高",COUNTA(K82,N82),"")</f>
        <v/>
      </c>
      <c r="X82" s="7" t="str">
        <f>IF(I82="一般",COUNTA(K82,N82),"")</f>
        <v/>
      </c>
      <c r="Y82" s="7" t="str">
        <f>IF(I82="一般",COUNTA(K82,N82,#REF!),"")</f>
        <v/>
      </c>
    </row>
    <row r="83" spans="2:25" ht="22.5" customHeight="1">
      <c r="B83" s="105">
        <v>79</v>
      </c>
      <c r="C83" s="84"/>
      <c r="D83" s="84"/>
      <c r="E83" s="84"/>
      <c r="F83" s="84"/>
      <c r="G83" s="84"/>
      <c r="H83" s="84"/>
      <c r="I83" s="84"/>
      <c r="J83" s="84"/>
      <c r="K83" s="84"/>
      <c r="L83" s="85"/>
      <c r="M83" s="7" t="str">
        <f>IF(K83="","",VLOOKUP(K83,【HP掲載時は非表示】競技会情報!$D$3:$E$42,2,FALSE))</f>
        <v/>
      </c>
      <c r="N83" s="84"/>
      <c r="O83" s="85"/>
      <c r="P83" s="7" t="str">
        <f>IF(N83="","",VLOOKUP(N83,【HP掲載時は非表示】競技会情報!$D$3:$E$42,2,FALSE))</f>
        <v/>
      </c>
      <c r="Q83" s="84"/>
      <c r="R83" s="85"/>
      <c r="U83" s="7" t="str">
        <f>IF(I83="小",COUNTA(K83,N83),"")</f>
        <v/>
      </c>
      <c r="V83" s="7" t="str">
        <f>IF(I83="中",COUNTA(K83,N83),"")</f>
        <v/>
      </c>
      <c r="W83" s="7" t="str">
        <f>IF(I83="高",COUNTA(K83,N83),"")</f>
        <v/>
      </c>
      <c r="X83" s="7" t="str">
        <f>IF(I83="一般",COUNTA(K83,N83),"")</f>
        <v/>
      </c>
      <c r="Y83" s="7" t="str">
        <f>IF(I83="一般",COUNTA(K83,N83,#REF!),"")</f>
        <v/>
      </c>
    </row>
    <row r="84" spans="2:25" ht="22.5" customHeight="1">
      <c r="B84" s="105">
        <v>80</v>
      </c>
      <c r="C84" s="84"/>
      <c r="D84" s="84"/>
      <c r="E84" s="84"/>
      <c r="F84" s="84"/>
      <c r="G84" s="84"/>
      <c r="H84" s="84"/>
      <c r="I84" s="84"/>
      <c r="J84" s="84"/>
      <c r="K84" s="84"/>
      <c r="L84" s="85"/>
      <c r="M84" s="7" t="str">
        <f>IF(K84="","",VLOOKUP(K84,【HP掲載時は非表示】競技会情報!$D$3:$E$42,2,FALSE))</f>
        <v/>
      </c>
      <c r="N84" s="84"/>
      <c r="O84" s="85"/>
      <c r="P84" s="7" t="str">
        <f>IF(N84="","",VLOOKUP(N84,【HP掲載時は非表示】競技会情報!$D$3:$E$42,2,FALSE))</f>
        <v/>
      </c>
      <c r="Q84" s="84"/>
      <c r="R84" s="85"/>
      <c r="U84" s="7" t="str">
        <f>IF(I84="小",COUNTA(K84,N84),"")</f>
        <v/>
      </c>
      <c r="V84" s="7" t="str">
        <f>IF(I84="中",COUNTA(K84,N84),"")</f>
        <v/>
      </c>
      <c r="W84" s="7" t="str">
        <f>IF(I84="高",COUNTA(K84,N84),"")</f>
        <v/>
      </c>
      <c r="X84" s="7" t="str">
        <f>IF(I84="一般",COUNTA(K84,N84),"")</f>
        <v/>
      </c>
      <c r="Y84" s="7" t="str">
        <f>IF(I84="一般",COUNTA(K84,N84,#REF!),"")</f>
        <v/>
      </c>
    </row>
    <row r="85" spans="2:25" ht="22.5" customHeight="1">
      <c r="B85" s="105">
        <v>81</v>
      </c>
      <c r="C85" s="84"/>
      <c r="D85" s="84"/>
      <c r="E85" s="84"/>
      <c r="F85" s="84"/>
      <c r="G85" s="84"/>
      <c r="H85" s="84"/>
      <c r="I85" s="84"/>
      <c r="J85" s="84"/>
      <c r="K85" s="84"/>
      <c r="L85" s="85"/>
      <c r="M85" s="7" t="str">
        <f>IF(K85="","",VLOOKUP(K85,【HP掲載時は非表示】競技会情報!$D$3:$E$42,2,FALSE))</f>
        <v/>
      </c>
      <c r="N85" s="84"/>
      <c r="O85" s="85"/>
      <c r="P85" s="7" t="str">
        <f>IF(N85="","",VLOOKUP(N85,【HP掲載時は非表示】競技会情報!$D$3:$E$42,2,FALSE))</f>
        <v/>
      </c>
      <c r="Q85" s="84"/>
      <c r="R85" s="85"/>
      <c r="U85" s="7" t="str">
        <f>IF(I85="小",COUNTA(K85,N85),"")</f>
        <v/>
      </c>
      <c r="V85" s="7" t="str">
        <f>IF(I85="中",COUNTA(K85,N85),"")</f>
        <v/>
      </c>
      <c r="W85" s="7" t="str">
        <f>IF(I85="高",COUNTA(K85,N85),"")</f>
        <v/>
      </c>
      <c r="X85" s="7" t="str">
        <f>IF(I85="一般",COUNTA(K85,N85),"")</f>
        <v/>
      </c>
      <c r="Y85" s="7" t="str">
        <f>IF(I85="一般",COUNTA(K85,N85,#REF!),"")</f>
        <v/>
      </c>
    </row>
    <row r="86" spans="2:25" ht="22.5" customHeight="1">
      <c r="B86" s="105">
        <v>82</v>
      </c>
      <c r="C86" s="84"/>
      <c r="D86" s="84"/>
      <c r="E86" s="84"/>
      <c r="F86" s="84"/>
      <c r="G86" s="84"/>
      <c r="H86" s="84"/>
      <c r="I86" s="84"/>
      <c r="J86" s="84"/>
      <c r="K86" s="84"/>
      <c r="L86" s="85"/>
      <c r="M86" s="7" t="str">
        <f>IF(K86="","",VLOOKUP(K86,【HP掲載時は非表示】競技会情報!$D$3:$E$42,2,FALSE))</f>
        <v/>
      </c>
      <c r="N86" s="84"/>
      <c r="O86" s="85"/>
      <c r="P86" s="7" t="str">
        <f>IF(N86="","",VLOOKUP(N86,【HP掲載時は非表示】競技会情報!$D$3:$E$42,2,FALSE))</f>
        <v/>
      </c>
      <c r="Q86" s="84"/>
      <c r="R86" s="85"/>
      <c r="U86" s="7" t="str">
        <f>IF(I86="小",COUNTA(K86,N86),"")</f>
        <v/>
      </c>
      <c r="V86" s="7" t="str">
        <f>IF(I86="中",COUNTA(K86,N86),"")</f>
        <v/>
      </c>
      <c r="W86" s="7" t="str">
        <f>IF(I86="高",COUNTA(K86,N86),"")</f>
        <v/>
      </c>
      <c r="X86" s="7" t="str">
        <f>IF(I86="一般",COUNTA(K86,N86),"")</f>
        <v/>
      </c>
      <c r="Y86" s="7" t="str">
        <f>IF(I86="一般",COUNTA(K86,N86,#REF!),"")</f>
        <v/>
      </c>
    </row>
    <row r="87" spans="2:25" ht="22.5" customHeight="1">
      <c r="B87" s="105">
        <v>83</v>
      </c>
      <c r="C87" s="84"/>
      <c r="D87" s="84"/>
      <c r="E87" s="84"/>
      <c r="F87" s="84"/>
      <c r="G87" s="84"/>
      <c r="H87" s="84"/>
      <c r="I87" s="84"/>
      <c r="J87" s="84"/>
      <c r="K87" s="84"/>
      <c r="L87" s="85"/>
      <c r="M87" s="7" t="str">
        <f>IF(K87="","",VLOOKUP(K87,【HP掲載時は非表示】競技会情報!$D$3:$E$42,2,FALSE))</f>
        <v/>
      </c>
      <c r="N87" s="84"/>
      <c r="O87" s="85"/>
      <c r="P87" s="7" t="str">
        <f>IF(N87="","",VLOOKUP(N87,【HP掲載時は非表示】競技会情報!$D$3:$E$42,2,FALSE))</f>
        <v/>
      </c>
      <c r="Q87" s="84"/>
      <c r="R87" s="85"/>
      <c r="U87" s="7" t="str">
        <f>IF(I87="小",COUNTA(K87,N87),"")</f>
        <v/>
      </c>
      <c r="V87" s="7" t="str">
        <f>IF(I87="中",COUNTA(K87,N87),"")</f>
        <v/>
      </c>
      <c r="W87" s="7" t="str">
        <f>IF(I87="高",COUNTA(K87,N87),"")</f>
        <v/>
      </c>
      <c r="X87" s="7" t="str">
        <f>IF(I87="一般",COUNTA(K87,N87),"")</f>
        <v/>
      </c>
      <c r="Y87" s="7" t="str">
        <f>IF(I87="一般",COUNTA(K87,N87,#REF!),"")</f>
        <v/>
      </c>
    </row>
    <row r="88" spans="2:25" ht="22.5" customHeight="1">
      <c r="B88" s="105">
        <v>84</v>
      </c>
      <c r="C88" s="84"/>
      <c r="D88" s="84"/>
      <c r="E88" s="84"/>
      <c r="F88" s="84"/>
      <c r="G88" s="84"/>
      <c r="H88" s="84"/>
      <c r="I88" s="84"/>
      <c r="J88" s="84"/>
      <c r="K88" s="84"/>
      <c r="L88" s="85"/>
      <c r="M88" s="7" t="str">
        <f>IF(K88="","",VLOOKUP(K88,【HP掲載時は非表示】競技会情報!$D$3:$E$42,2,FALSE))</f>
        <v/>
      </c>
      <c r="N88" s="84"/>
      <c r="O88" s="85"/>
      <c r="P88" s="7" t="str">
        <f>IF(N88="","",VLOOKUP(N88,【HP掲載時は非表示】競技会情報!$D$3:$E$42,2,FALSE))</f>
        <v/>
      </c>
      <c r="Q88" s="84"/>
      <c r="R88" s="85"/>
      <c r="U88" s="7" t="str">
        <f>IF(I88="小",COUNTA(K88,N88),"")</f>
        <v/>
      </c>
      <c r="V88" s="7" t="str">
        <f>IF(I88="中",COUNTA(K88,N88),"")</f>
        <v/>
      </c>
      <c r="W88" s="7" t="str">
        <f>IF(I88="高",COUNTA(K88,N88),"")</f>
        <v/>
      </c>
      <c r="X88" s="7" t="str">
        <f>IF(I88="一般",COUNTA(K88,N88),"")</f>
        <v/>
      </c>
      <c r="Y88" s="7" t="str">
        <f>IF(I88="一般",COUNTA(K88,N88,#REF!),"")</f>
        <v/>
      </c>
    </row>
    <row r="89" spans="2:25" ht="22.5" customHeight="1">
      <c r="B89" s="105">
        <v>85</v>
      </c>
      <c r="C89" s="84"/>
      <c r="D89" s="84"/>
      <c r="E89" s="84"/>
      <c r="F89" s="84"/>
      <c r="G89" s="84"/>
      <c r="H89" s="84"/>
      <c r="I89" s="84"/>
      <c r="J89" s="84"/>
      <c r="K89" s="84"/>
      <c r="L89" s="85"/>
      <c r="M89" s="7" t="str">
        <f>IF(K89="","",VLOOKUP(K89,【HP掲載時は非表示】競技会情報!$D$3:$E$42,2,FALSE))</f>
        <v/>
      </c>
      <c r="N89" s="84"/>
      <c r="O89" s="85"/>
      <c r="P89" s="7" t="str">
        <f>IF(N89="","",VLOOKUP(N89,【HP掲載時は非表示】競技会情報!$D$3:$E$42,2,FALSE))</f>
        <v/>
      </c>
      <c r="Q89" s="84"/>
      <c r="R89" s="85"/>
      <c r="U89" s="7" t="str">
        <f>IF(I89="小",COUNTA(K89,N89),"")</f>
        <v/>
      </c>
      <c r="V89" s="7" t="str">
        <f>IF(I89="中",COUNTA(K89,N89),"")</f>
        <v/>
      </c>
      <c r="W89" s="7" t="str">
        <f>IF(I89="高",COUNTA(K89,N89),"")</f>
        <v/>
      </c>
      <c r="X89" s="7" t="str">
        <f>IF(I89="一般",COUNTA(K89,N89),"")</f>
        <v/>
      </c>
      <c r="Y89" s="7" t="str">
        <f>IF(I89="一般",COUNTA(K89,N89,#REF!),"")</f>
        <v/>
      </c>
    </row>
    <row r="90" spans="2:25" ht="22.5" customHeight="1">
      <c r="B90" s="105">
        <v>86</v>
      </c>
      <c r="C90" s="84"/>
      <c r="D90" s="84"/>
      <c r="E90" s="84"/>
      <c r="F90" s="84"/>
      <c r="G90" s="84"/>
      <c r="H90" s="84"/>
      <c r="I90" s="84"/>
      <c r="J90" s="84"/>
      <c r="K90" s="84"/>
      <c r="L90" s="85"/>
      <c r="M90" s="7" t="str">
        <f>IF(K90="","",VLOOKUP(K90,【HP掲載時は非表示】競技会情報!$D$3:$E$42,2,FALSE))</f>
        <v/>
      </c>
      <c r="N90" s="84"/>
      <c r="O90" s="85"/>
      <c r="P90" s="7" t="str">
        <f>IF(N90="","",VLOOKUP(N90,【HP掲載時は非表示】競技会情報!$D$3:$E$42,2,FALSE))</f>
        <v/>
      </c>
      <c r="Q90" s="84"/>
      <c r="R90" s="85"/>
      <c r="U90" s="7" t="str">
        <f>IF(I90="小",COUNTA(K90,N90),"")</f>
        <v/>
      </c>
      <c r="V90" s="7" t="str">
        <f>IF(I90="中",COUNTA(K90,N90),"")</f>
        <v/>
      </c>
      <c r="W90" s="7" t="str">
        <f>IF(I90="高",COUNTA(K90,N90),"")</f>
        <v/>
      </c>
      <c r="X90" s="7" t="str">
        <f>IF(I90="一般",COUNTA(K90,N90),"")</f>
        <v/>
      </c>
      <c r="Y90" s="7" t="str">
        <f>IF(I90="一般",COUNTA(K90,N90,#REF!),"")</f>
        <v/>
      </c>
    </row>
    <row r="91" spans="2:25" ht="22.5" customHeight="1">
      <c r="B91" s="105">
        <v>87</v>
      </c>
      <c r="C91" s="84"/>
      <c r="D91" s="84"/>
      <c r="E91" s="84"/>
      <c r="F91" s="84"/>
      <c r="G91" s="84"/>
      <c r="H91" s="84"/>
      <c r="I91" s="84"/>
      <c r="J91" s="84"/>
      <c r="K91" s="84"/>
      <c r="L91" s="85"/>
      <c r="M91" s="7" t="str">
        <f>IF(K91="","",VLOOKUP(K91,【HP掲載時は非表示】競技会情報!$D$3:$E$42,2,FALSE))</f>
        <v/>
      </c>
      <c r="N91" s="84"/>
      <c r="O91" s="85"/>
      <c r="P91" s="7" t="str">
        <f>IF(N91="","",VLOOKUP(N91,【HP掲載時は非表示】競技会情報!$D$3:$E$42,2,FALSE))</f>
        <v/>
      </c>
      <c r="Q91" s="84"/>
      <c r="R91" s="85"/>
      <c r="U91" s="7" t="str">
        <f>IF(I91="小",COUNTA(K91,N91),"")</f>
        <v/>
      </c>
      <c r="V91" s="7" t="str">
        <f>IF(I91="中",COUNTA(K91,N91),"")</f>
        <v/>
      </c>
      <c r="W91" s="7" t="str">
        <f>IF(I91="高",COUNTA(K91,N91),"")</f>
        <v/>
      </c>
      <c r="X91" s="7" t="str">
        <f>IF(I91="一般",COUNTA(K91,N91),"")</f>
        <v/>
      </c>
      <c r="Y91" s="7" t="str">
        <f>IF(I91="一般",COUNTA(K91,N91,#REF!),"")</f>
        <v/>
      </c>
    </row>
    <row r="92" spans="2:25" ht="22.5" customHeight="1">
      <c r="B92" s="105">
        <v>88</v>
      </c>
      <c r="C92" s="84"/>
      <c r="D92" s="84"/>
      <c r="E92" s="84"/>
      <c r="F92" s="84"/>
      <c r="G92" s="84"/>
      <c r="H92" s="84"/>
      <c r="I92" s="84"/>
      <c r="J92" s="84"/>
      <c r="K92" s="84"/>
      <c r="L92" s="85"/>
      <c r="M92" s="7" t="str">
        <f>IF(K92="","",VLOOKUP(K92,【HP掲載時は非表示】競技会情報!$D$3:$E$42,2,FALSE))</f>
        <v/>
      </c>
      <c r="N92" s="84"/>
      <c r="O92" s="85"/>
      <c r="P92" s="7" t="str">
        <f>IF(N92="","",VLOOKUP(N92,【HP掲載時は非表示】競技会情報!$D$3:$E$42,2,FALSE))</f>
        <v/>
      </c>
      <c r="Q92" s="84"/>
      <c r="R92" s="85"/>
      <c r="U92" s="7" t="str">
        <f>IF(I92="小",COUNTA(K92,N92),"")</f>
        <v/>
      </c>
      <c r="V92" s="7" t="str">
        <f>IF(I92="中",COUNTA(K92,N92),"")</f>
        <v/>
      </c>
      <c r="W92" s="7" t="str">
        <f>IF(I92="高",COUNTA(K92,N92),"")</f>
        <v/>
      </c>
      <c r="X92" s="7" t="str">
        <f>IF(I92="一般",COUNTA(K92,N92),"")</f>
        <v/>
      </c>
      <c r="Y92" s="7" t="str">
        <f>IF(I92="一般",COUNTA(K92,N92,#REF!),"")</f>
        <v/>
      </c>
    </row>
    <row r="93" spans="2:25" ht="22.5" customHeight="1">
      <c r="B93" s="105">
        <v>89</v>
      </c>
      <c r="C93" s="84"/>
      <c r="D93" s="84"/>
      <c r="E93" s="84"/>
      <c r="F93" s="84"/>
      <c r="G93" s="84"/>
      <c r="H93" s="84"/>
      <c r="I93" s="84"/>
      <c r="J93" s="84"/>
      <c r="K93" s="84"/>
      <c r="L93" s="85"/>
      <c r="M93" s="7" t="str">
        <f>IF(K93="","",VLOOKUP(K93,【HP掲載時は非表示】競技会情報!$D$3:$E$42,2,FALSE))</f>
        <v/>
      </c>
      <c r="N93" s="84"/>
      <c r="O93" s="85"/>
      <c r="P93" s="7" t="str">
        <f>IF(N93="","",VLOOKUP(N93,【HP掲載時は非表示】競技会情報!$D$3:$E$42,2,FALSE))</f>
        <v/>
      </c>
      <c r="Q93" s="84"/>
      <c r="R93" s="85"/>
      <c r="U93" s="7" t="str">
        <f>IF(I93="小",COUNTA(K93,N93),"")</f>
        <v/>
      </c>
      <c r="V93" s="7" t="str">
        <f>IF(I93="中",COUNTA(K93,N93),"")</f>
        <v/>
      </c>
      <c r="W93" s="7" t="str">
        <f>IF(I93="高",COUNTA(K93,N93),"")</f>
        <v/>
      </c>
      <c r="X93" s="7" t="str">
        <f>IF(I93="一般",COUNTA(K93,N93),"")</f>
        <v/>
      </c>
      <c r="Y93" s="7" t="str">
        <f>IF(I93="一般",COUNTA(K93,N93,#REF!),"")</f>
        <v/>
      </c>
    </row>
    <row r="94" spans="2:25" ht="22.5" customHeight="1">
      <c r="B94" s="105">
        <v>90</v>
      </c>
      <c r="C94" s="84"/>
      <c r="D94" s="84"/>
      <c r="E94" s="84"/>
      <c r="F94" s="84"/>
      <c r="G94" s="84"/>
      <c r="H94" s="84"/>
      <c r="I94" s="84"/>
      <c r="J94" s="84"/>
      <c r="K94" s="84"/>
      <c r="L94" s="85"/>
      <c r="M94" s="7" t="str">
        <f>IF(K94="","",VLOOKUP(K94,【HP掲載時は非表示】競技会情報!$D$3:$E$42,2,FALSE))</f>
        <v/>
      </c>
      <c r="N94" s="84"/>
      <c r="O94" s="85"/>
      <c r="P94" s="7" t="str">
        <f>IF(N94="","",VLOOKUP(N94,【HP掲載時は非表示】競技会情報!$D$3:$E$42,2,FALSE))</f>
        <v/>
      </c>
      <c r="Q94" s="84"/>
      <c r="R94" s="85"/>
      <c r="U94" s="7" t="str">
        <f>IF(I94="小",COUNTA(K94,N94),"")</f>
        <v/>
      </c>
      <c r="V94" s="7" t="str">
        <f>IF(I94="中",COUNTA(K94,N94),"")</f>
        <v/>
      </c>
      <c r="W94" s="7" t="str">
        <f>IF(I94="高",COUNTA(K94,N94),"")</f>
        <v/>
      </c>
      <c r="X94" s="7" t="str">
        <f>IF(I94="一般",COUNTA(K94,N94),"")</f>
        <v/>
      </c>
      <c r="Y94" s="7" t="str">
        <f>IF(I94="一般",COUNTA(K94,N94,#REF!),"")</f>
        <v/>
      </c>
    </row>
    <row r="95" spans="2:25" ht="22.5" customHeight="1">
      <c r="B95" s="105">
        <v>91</v>
      </c>
      <c r="C95" s="84"/>
      <c r="D95" s="84"/>
      <c r="E95" s="84"/>
      <c r="F95" s="84"/>
      <c r="G95" s="84"/>
      <c r="H95" s="84"/>
      <c r="I95" s="84"/>
      <c r="J95" s="84"/>
      <c r="K95" s="84"/>
      <c r="L95" s="85"/>
      <c r="M95" s="7" t="str">
        <f>IF(K95="","",VLOOKUP(K95,【HP掲載時は非表示】競技会情報!$D$3:$E$42,2,FALSE))</f>
        <v/>
      </c>
      <c r="N95" s="84"/>
      <c r="O95" s="85"/>
      <c r="P95" s="7" t="str">
        <f>IF(N95="","",VLOOKUP(N95,【HP掲載時は非表示】競技会情報!$D$3:$E$42,2,FALSE))</f>
        <v/>
      </c>
      <c r="Q95" s="84"/>
      <c r="R95" s="85"/>
      <c r="U95" s="7" t="str">
        <f>IF(I95="小",COUNTA(K95,N95),"")</f>
        <v/>
      </c>
      <c r="V95" s="7" t="str">
        <f>IF(I95="中",COUNTA(K95,N95),"")</f>
        <v/>
      </c>
      <c r="W95" s="7" t="str">
        <f>IF(I95="高",COUNTA(K95,N95),"")</f>
        <v/>
      </c>
      <c r="X95" s="7" t="str">
        <f>IF(I95="一般",COUNTA(K95,N95),"")</f>
        <v/>
      </c>
      <c r="Y95" s="7" t="str">
        <f>IF(I95="一般",COUNTA(K95,N95,#REF!),"")</f>
        <v/>
      </c>
    </row>
    <row r="96" spans="2:25" ht="22.5" customHeight="1">
      <c r="B96" s="105">
        <v>92</v>
      </c>
      <c r="C96" s="84"/>
      <c r="D96" s="84"/>
      <c r="E96" s="84"/>
      <c r="F96" s="84"/>
      <c r="G96" s="84"/>
      <c r="H96" s="84"/>
      <c r="I96" s="84"/>
      <c r="J96" s="84"/>
      <c r="K96" s="84"/>
      <c r="L96" s="85"/>
      <c r="M96" s="7" t="str">
        <f>IF(K96="","",VLOOKUP(K96,【HP掲載時は非表示】競技会情報!$D$3:$E$42,2,FALSE))</f>
        <v/>
      </c>
      <c r="N96" s="84"/>
      <c r="O96" s="85"/>
      <c r="P96" s="7" t="str">
        <f>IF(N96="","",VLOOKUP(N96,【HP掲載時は非表示】競技会情報!$D$3:$E$42,2,FALSE))</f>
        <v/>
      </c>
      <c r="Q96" s="84"/>
      <c r="R96" s="85"/>
      <c r="U96" s="7" t="str">
        <f>IF(I96="小",COUNTA(K96,N96),"")</f>
        <v/>
      </c>
      <c r="V96" s="7" t="str">
        <f>IF(I96="中",COUNTA(K96,N96),"")</f>
        <v/>
      </c>
      <c r="W96" s="7" t="str">
        <f>IF(I96="高",COUNTA(K96,N96),"")</f>
        <v/>
      </c>
      <c r="X96" s="7" t="str">
        <f>IF(I96="一般",COUNTA(K96,N96),"")</f>
        <v/>
      </c>
      <c r="Y96" s="7" t="str">
        <f>IF(I96="一般",COUNTA(K96,N96,#REF!),"")</f>
        <v/>
      </c>
    </row>
    <row r="97" spans="2:25" ht="22.5" customHeight="1">
      <c r="B97" s="105">
        <v>93</v>
      </c>
      <c r="C97" s="84"/>
      <c r="D97" s="84"/>
      <c r="E97" s="84"/>
      <c r="F97" s="84"/>
      <c r="G97" s="84"/>
      <c r="H97" s="84"/>
      <c r="I97" s="84"/>
      <c r="J97" s="84"/>
      <c r="K97" s="84"/>
      <c r="L97" s="85"/>
      <c r="M97" s="7" t="str">
        <f>IF(K97="","",VLOOKUP(K97,【HP掲載時は非表示】競技会情報!$D$3:$E$42,2,FALSE))</f>
        <v/>
      </c>
      <c r="N97" s="84"/>
      <c r="O97" s="85"/>
      <c r="P97" s="7" t="str">
        <f>IF(N97="","",VLOOKUP(N97,【HP掲載時は非表示】競技会情報!$D$3:$E$42,2,FALSE))</f>
        <v/>
      </c>
      <c r="Q97" s="84"/>
      <c r="R97" s="85"/>
      <c r="U97" s="7" t="str">
        <f>IF(I97="小",COUNTA(K97,N97),"")</f>
        <v/>
      </c>
      <c r="V97" s="7" t="str">
        <f>IF(I97="中",COUNTA(K97,N97),"")</f>
        <v/>
      </c>
      <c r="W97" s="7" t="str">
        <f>IF(I97="高",COUNTA(K97,N97),"")</f>
        <v/>
      </c>
      <c r="X97" s="7" t="str">
        <f>IF(I97="一般",COUNTA(K97,N97),"")</f>
        <v/>
      </c>
      <c r="Y97" s="7" t="str">
        <f>IF(I97="一般",COUNTA(K97,N97,#REF!),"")</f>
        <v/>
      </c>
    </row>
    <row r="98" spans="2:25" ht="22.5" customHeight="1">
      <c r="B98" s="105">
        <v>94</v>
      </c>
      <c r="C98" s="84"/>
      <c r="D98" s="84"/>
      <c r="E98" s="84"/>
      <c r="F98" s="84"/>
      <c r="G98" s="84"/>
      <c r="H98" s="84"/>
      <c r="I98" s="84"/>
      <c r="J98" s="84"/>
      <c r="K98" s="84"/>
      <c r="L98" s="85"/>
      <c r="M98" s="7" t="str">
        <f>IF(K98="","",VLOOKUP(K98,【HP掲載時は非表示】競技会情報!$D$3:$E$42,2,FALSE))</f>
        <v/>
      </c>
      <c r="N98" s="84"/>
      <c r="O98" s="85"/>
      <c r="P98" s="7" t="str">
        <f>IF(N98="","",VLOOKUP(N98,【HP掲載時は非表示】競技会情報!$D$3:$E$42,2,FALSE))</f>
        <v/>
      </c>
      <c r="Q98" s="84"/>
      <c r="R98" s="85"/>
      <c r="U98" s="7" t="str">
        <f>IF(I98="小",COUNTA(K98,N98),"")</f>
        <v/>
      </c>
      <c r="V98" s="7" t="str">
        <f>IF(I98="中",COUNTA(K98,N98),"")</f>
        <v/>
      </c>
      <c r="W98" s="7" t="str">
        <f>IF(I98="高",COUNTA(K98,N98),"")</f>
        <v/>
      </c>
      <c r="X98" s="7" t="str">
        <f>IF(I98="一般",COUNTA(K98,N98),"")</f>
        <v/>
      </c>
      <c r="Y98" s="7" t="str">
        <f>IF(I98="一般",COUNTA(K98,N98,#REF!),"")</f>
        <v/>
      </c>
    </row>
    <row r="99" spans="2:25" ht="22.5" customHeight="1">
      <c r="B99" s="105">
        <v>95</v>
      </c>
      <c r="C99" s="84"/>
      <c r="D99" s="84"/>
      <c r="E99" s="84"/>
      <c r="F99" s="84"/>
      <c r="G99" s="84"/>
      <c r="H99" s="84"/>
      <c r="I99" s="84"/>
      <c r="J99" s="84"/>
      <c r="K99" s="84"/>
      <c r="L99" s="85"/>
      <c r="M99" s="7" t="str">
        <f>IF(K99="","",VLOOKUP(K99,【HP掲載時は非表示】競技会情報!$D$3:$E$42,2,FALSE))</f>
        <v/>
      </c>
      <c r="N99" s="84"/>
      <c r="O99" s="85"/>
      <c r="P99" s="7" t="str">
        <f>IF(N99="","",VLOOKUP(N99,【HP掲載時は非表示】競技会情報!$D$3:$E$42,2,FALSE))</f>
        <v/>
      </c>
      <c r="Q99" s="84"/>
      <c r="R99" s="85"/>
      <c r="U99" s="7" t="str">
        <f>IF(I99="小",COUNTA(K99,N99),"")</f>
        <v/>
      </c>
      <c r="V99" s="7" t="str">
        <f>IF(I99="中",COUNTA(K99,N99),"")</f>
        <v/>
      </c>
      <c r="W99" s="7" t="str">
        <f>IF(I99="高",COUNTA(K99,N99),"")</f>
        <v/>
      </c>
      <c r="X99" s="7" t="str">
        <f>IF(I99="一般",COUNTA(K99,N99),"")</f>
        <v/>
      </c>
      <c r="Y99" s="7" t="str">
        <f>IF(I99="一般",COUNTA(K99,N99,#REF!),"")</f>
        <v/>
      </c>
    </row>
    <row r="100" spans="2:25" ht="22.5" customHeight="1">
      <c r="B100" s="105">
        <v>96</v>
      </c>
      <c r="C100" s="84"/>
      <c r="D100" s="84"/>
      <c r="E100" s="84"/>
      <c r="F100" s="84"/>
      <c r="G100" s="84"/>
      <c r="H100" s="84"/>
      <c r="I100" s="84"/>
      <c r="J100" s="84"/>
      <c r="K100" s="84"/>
      <c r="L100" s="85"/>
      <c r="M100" s="7" t="str">
        <f>IF(K100="","",VLOOKUP(K100,【HP掲載時は非表示】競技会情報!$D$3:$E$42,2,FALSE))</f>
        <v/>
      </c>
      <c r="N100" s="84"/>
      <c r="O100" s="85"/>
      <c r="P100" s="7" t="str">
        <f>IF(N100="","",VLOOKUP(N100,【HP掲載時は非表示】競技会情報!$D$3:$E$42,2,FALSE))</f>
        <v/>
      </c>
      <c r="Q100" s="84"/>
      <c r="R100" s="85"/>
      <c r="U100" s="7" t="str">
        <f>IF(I100="小",COUNTA(K100,N100),"")</f>
        <v/>
      </c>
      <c r="V100" s="7" t="str">
        <f>IF(I100="中",COUNTA(K100,N100),"")</f>
        <v/>
      </c>
      <c r="W100" s="7" t="str">
        <f>IF(I100="高",COUNTA(K100,N100),"")</f>
        <v/>
      </c>
      <c r="X100" s="7" t="str">
        <f>IF(I100="一般",COUNTA(K100,N100),"")</f>
        <v/>
      </c>
      <c r="Y100" s="7" t="str">
        <f>IF(I100="一般",COUNTA(K100,N100,#REF!),"")</f>
        <v/>
      </c>
    </row>
    <row r="101" spans="2:25" ht="22.5" customHeight="1">
      <c r="B101" s="105">
        <v>97</v>
      </c>
      <c r="C101" s="84"/>
      <c r="D101" s="84"/>
      <c r="E101" s="84"/>
      <c r="F101" s="84"/>
      <c r="G101" s="84"/>
      <c r="H101" s="84"/>
      <c r="I101" s="84"/>
      <c r="J101" s="84"/>
      <c r="K101" s="84"/>
      <c r="L101" s="85"/>
      <c r="M101" s="7" t="str">
        <f>IF(K101="","",VLOOKUP(K101,【HP掲載時は非表示】競技会情報!$D$3:$E$42,2,FALSE))</f>
        <v/>
      </c>
      <c r="N101" s="84"/>
      <c r="O101" s="85"/>
      <c r="P101" s="7" t="str">
        <f>IF(N101="","",VLOOKUP(N101,【HP掲載時は非表示】競技会情報!$D$3:$E$42,2,FALSE))</f>
        <v/>
      </c>
      <c r="Q101" s="84"/>
      <c r="R101" s="85"/>
      <c r="U101" s="7" t="str">
        <f>IF(I101="小",COUNTA(K101,N101),"")</f>
        <v/>
      </c>
      <c r="V101" s="7" t="str">
        <f>IF(I101="中",COUNTA(K101,N101),"")</f>
        <v/>
      </c>
      <c r="W101" s="7" t="str">
        <f>IF(I101="高",COUNTA(K101,N101),"")</f>
        <v/>
      </c>
      <c r="X101" s="7" t="str">
        <f>IF(I101="一般",COUNTA(K101,N101),"")</f>
        <v/>
      </c>
      <c r="Y101" s="7" t="str">
        <f>IF(I101="一般",COUNTA(K101,N101,#REF!),"")</f>
        <v/>
      </c>
    </row>
    <row r="102" spans="2:25" ht="22.5" customHeight="1">
      <c r="B102" s="105">
        <v>98</v>
      </c>
      <c r="C102" s="84"/>
      <c r="D102" s="84"/>
      <c r="E102" s="84"/>
      <c r="F102" s="84"/>
      <c r="G102" s="84"/>
      <c r="H102" s="84"/>
      <c r="I102" s="84"/>
      <c r="J102" s="84"/>
      <c r="K102" s="84"/>
      <c r="L102" s="85"/>
      <c r="M102" s="7" t="str">
        <f>IF(K102="","",VLOOKUP(K102,【HP掲載時は非表示】競技会情報!$D$3:$E$42,2,FALSE))</f>
        <v/>
      </c>
      <c r="N102" s="84"/>
      <c r="O102" s="85"/>
      <c r="P102" s="7" t="str">
        <f>IF(N102="","",VLOOKUP(N102,【HP掲載時は非表示】競技会情報!$D$3:$E$42,2,FALSE))</f>
        <v/>
      </c>
      <c r="Q102" s="84"/>
      <c r="R102" s="85"/>
      <c r="U102" s="7" t="str">
        <f>IF(I102="小",COUNTA(K102,N102),"")</f>
        <v/>
      </c>
      <c r="V102" s="7" t="str">
        <f>IF(I102="中",COUNTA(K102,N102),"")</f>
        <v/>
      </c>
      <c r="W102" s="7" t="str">
        <f>IF(I102="高",COUNTA(K102,N102),"")</f>
        <v/>
      </c>
      <c r="X102" s="7" t="str">
        <f>IF(I102="一般",COUNTA(K102,N102),"")</f>
        <v/>
      </c>
      <c r="Y102" s="7" t="str">
        <f>IF(I102="一般",COUNTA(K102,N102,#REF!),"")</f>
        <v/>
      </c>
    </row>
    <row r="103" spans="2:25" ht="22.5" customHeight="1">
      <c r="B103" s="105">
        <v>99</v>
      </c>
      <c r="C103" s="84"/>
      <c r="D103" s="84"/>
      <c r="E103" s="84"/>
      <c r="F103" s="84"/>
      <c r="G103" s="84"/>
      <c r="H103" s="84"/>
      <c r="I103" s="84"/>
      <c r="J103" s="84"/>
      <c r="K103" s="84"/>
      <c r="L103" s="85"/>
      <c r="M103" s="7" t="str">
        <f>IF(K103="","",VLOOKUP(K103,【HP掲載時は非表示】競技会情報!$D$3:$E$42,2,FALSE))</f>
        <v/>
      </c>
      <c r="N103" s="84"/>
      <c r="O103" s="85"/>
      <c r="P103" s="7" t="str">
        <f>IF(N103="","",VLOOKUP(N103,【HP掲載時は非表示】競技会情報!$D$3:$E$42,2,FALSE))</f>
        <v/>
      </c>
      <c r="Q103" s="84"/>
      <c r="R103" s="85"/>
      <c r="U103" s="7" t="str">
        <f>IF(I103="小",COUNTA(K103,N103),"")</f>
        <v/>
      </c>
      <c r="V103" s="7" t="str">
        <f>IF(I103="中",COUNTA(K103,N103),"")</f>
        <v/>
      </c>
      <c r="W103" s="7" t="str">
        <f>IF(I103="高",COUNTA(K103,N103),"")</f>
        <v/>
      </c>
      <c r="X103" s="7" t="str">
        <f>IF(I103="一般",COUNTA(K103,N103),"")</f>
        <v/>
      </c>
      <c r="Y103" s="7" t="str">
        <f>IF(I103="一般",COUNTA(K103,N103,#REF!),"")</f>
        <v/>
      </c>
    </row>
    <row r="104" spans="2:25" ht="22.5" customHeight="1">
      <c r="B104" s="105">
        <v>100</v>
      </c>
      <c r="C104" s="84"/>
      <c r="D104" s="84"/>
      <c r="E104" s="84"/>
      <c r="F104" s="84"/>
      <c r="G104" s="84"/>
      <c r="H104" s="84"/>
      <c r="I104" s="84"/>
      <c r="J104" s="84"/>
      <c r="K104" s="84"/>
      <c r="L104" s="85"/>
      <c r="M104" s="7" t="str">
        <f>IF(K104="","",VLOOKUP(K104,【HP掲載時は非表示】競技会情報!$D$3:$E$42,2,FALSE))</f>
        <v/>
      </c>
      <c r="N104" s="84"/>
      <c r="O104" s="85"/>
      <c r="P104" s="7" t="str">
        <f>IF(N104="","",VLOOKUP(N104,【HP掲載時は非表示】競技会情報!$D$3:$E$42,2,FALSE))</f>
        <v/>
      </c>
      <c r="Q104" s="84"/>
      <c r="R104" s="85"/>
      <c r="U104" s="7" t="str">
        <f>IF(I104="小",COUNTA(K104,N104),"")</f>
        <v/>
      </c>
      <c r="V104" s="7" t="str">
        <f>IF(I104="中",COUNTA(K104,N104),"")</f>
        <v/>
      </c>
      <c r="W104" s="7" t="str">
        <f>IF(I104="高",COUNTA(K104,N104),"")</f>
        <v/>
      </c>
      <c r="X104" s="7" t="str">
        <f>IF(I104="一般",COUNTA(K104,N104),"")</f>
        <v/>
      </c>
      <c r="Y104" s="7" t="str">
        <f>IF(I104="一般",COUNTA(K104,N104,#REF!),"")</f>
        <v/>
      </c>
    </row>
    <row r="105" spans="2:25" ht="29.4" customHeight="1">
      <c r="B105" s="4" t="s">
        <v>1108</v>
      </c>
      <c r="C105" s="4" t="s">
        <v>1108</v>
      </c>
      <c r="D105" s="4" t="s">
        <v>1108</v>
      </c>
      <c r="E105" s="4" t="s">
        <v>1108</v>
      </c>
      <c r="F105" s="4" t="s">
        <v>1108</v>
      </c>
      <c r="G105" s="4" t="s">
        <v>1108</v>
      </c>
      <c r="H105" s="4" t="s">
        <v>1108</v>
      </c>
      <c r="I105" s="4" t="s">
        <v>1108</v>
      </c>
      <c r="K105" s="4" t="s">
        <v>1108</v>
      </c>
      <c r="L105" s="4" t="s">
        <v>1108</v>
      </c>
      <c r="M105" s="4" t="s">
        <v>1108</v>
      </c>
      <c r="N105" s="4" t="s">
        <v>1108</v>
      </c>
      <c r="O105" s="4" t="s">
        <v>1108</v>
      </c>
      <c r="P105" s="4" t="s">
        <v>1108</v>
      </c>
      <c r="Q105" s="4" t="s">
        <v>1108</v>
      </c>
      <c r="R105" s="4" t="s">
        <v>1108</v>
      </c>
      <c r="U105" s="4" t="s">
        <v>1108</v>
      </c>
      <c r="V105" s="4" t="s">
        <v>1108</v>
      </c>
      <c r="W105" s="4" t="s">
        <v>1108</v>
      </c>
      <c r="X105" s="4" t="s">
        <v>1108</v>
      </c>
      <c r="Y105" s="4" t="s">
        <v>1108</v>
      </c>
    </row>
    <row r="106" spans="2:25" ht="29.4" customHeight="1"/>
    <row r="107" spans="2:25" ht="29.4" customHeight="1"/>
    <row r="108" spans="2:25" ht="29.4" customHeight="1"/>
    <row r="109" spans="2:25" ht="29.4" customHeight="1"/>
    <row r="110" spans="2:25" ht="29.4" customHeight="1"/>
    <row r="111" spans="2:25" ht="29.4" customHeight="1"/>
    <row r="112" spans="2:25" ht="29.4" customHeight="1"/>
    <row r="113" ht="29.4" customHeight="1"/>
    <row r="114" ht="29.4" customHeight="1"/>
    <row r="115" ht="29.4" customHeight="1"/>
    <row r="116" ht="29.4" customHeight="1"/>
    <row r="117" ht="29.4" customHeight="1"/>
    <row r="118" ht="29.4" customHeight="1"/>
    <row r="119" ht="29.4" customHeight="1"/>
    <row r="120" ht="29.4" customHeight="1"/>
    <row r="121" ht="29.4" customHeight="1"/>
    <row r="122" ht="29.4" customHeight="1"/>
    <row r="123" ht="29.4" customHeight="1"/>
    <row r="124" ht="29.4" customHeight="1"/>
    <row r="125" ht="29.4" customHeight="1"/>
    <row r="126" ht="29.4" customHeight="1"/>
    <row r="127" ht="29.4" customHeight="1"/>
    <row r="128" ht="29.4" customHeight="1"/>
    <row r="129" ht="29.4" customHeight="1"/>
    <row r="130" ht="29.4" customHeight="1"/>
    <row r="131" ht="29.4" customHeight="1"/>
    <row r="132" ht="29.4" customHeight="1"/>
    <row r="133" ht="29.4" customHeight="1"/>
    <row r="134" ht="29.4" customHeight="1"/>
    <row r="135" ht="29.4" customHeight="1"/>
    <row r="136" ht="29.4" customHeight="1"/>
    <row r="137" ht="29.4" customHeight="1"/>
    <row r="138" ht="29.4" customHeight="1"/>
    <row r="139" ht="29.4" customHeight="1"/>
    <row r="140" ht="29.4" customHeight="1"/>
    <row r="141" ht="29.4" customHeight="1"/>
    <row r="142" ht="29.4" customHeight="1"/>
    <row r="143" ht="29.4" customHeight="1"/>
    <row r="144" ht="29.4" customHeight="1"/>
    <row r="145" ht="29.4" customHeight="1"/>
    <row r="146" ht="29.4" customHeight="1"/>
    <row r="147" ht="29.4" customHeight="1"/>
    <row r="148" ht="29.4" customHeight="1"/>
    <row r="149" ht="29.4" customHeight="1"/>
    <row r="150" ht="29.4" customHeight="1"/>
    <row r="151" ht="29.4" customHeight="1"/>
    <row r="152" ht="29.4" customHeight="1"/>
    <row r="153" ht="29.4" customHeight="1"/>
    <row r="154" ht="29.4" customHeight="1"/>
    <row r="155" ht="29.4" customHeight="1"/>
    <row r="156" ht="29.4" customHeight="1"/>
    <row r="157" ht="29.4" customHeight="1"/>
    <row r="158" ht="29.4" customHeight="1"/>
    <row r="159" ht="29.4" customHeight="1"/>
    <row r="160" ht="29.4" customHeight="1"/>
    <row r="161" ht="29.4" customHeight="1"/>
    <row r="162" ht="29.4" customHeight="1"/>
    <row r="163" ht="29.4" customHeight="1"/>
    <row r="164" ht="29.4" customHeight="1"/>
    <row r="165" ht="29.4" customHeight="1"/>
    <row r="166" ht="29.4" customHeight="1"/>
    <row r="167" ht="29.4" customHeight="1"/>
    <row r="168" ht="29.4" customHeight="1"/>
    <row r="169" ht="29.4" customHeight="1"/>
    <row r="170" ht="29.4" customHeight="1"/>
    <row r="171" ht="29.4" customHeight="1"/>
    <row r="172" ht="29.4" customHeight="1"/>
    <row r="173" ht="29.4" customHeight="1"/>
    <row r="174" ht="29.4" customHeight="1"/>
    <row r="175" ht="29.4" customHeight="1"/>
    <row r="176" ht="29.4" customHeight="1"/>
    <row r="177" ht="29.4" customHeight="1"/>
    <row r="178" ht="29.4" customHeight="1"/>
    <row r="179" ht="29.4" customHeight="1"/>
    <row r="180" ht="29.4" customHeight="1"/>
    <row r="181" ht="29.4" customHeight="1"/>
    <row r="182" ht="29.4" customHeight="1"/>
    <row r="183" ht="29.4" customHeight="1"/>
    <row r="184" ht="29.4" customHeight="1"/>
    <row r="185" ht="29.4" customHeight="1"/>
    <row r="186" ht="29.4" customHeight="1"/>
    <row r="187" ht="29.4" customHeight="1"/>
    <row r="188" ht="27.6" customHeight="1"/>
    <row r="189" ht="27.6" customHeight="1"/>
    <row r="190" ht="27.6" customHeight="1"/>
    <row r="191" ht="27.6" customHeight="1"/>
    <row r="192" ht="27.6" customHeight="1"/>
    <row r="193" ht="27.6" customHeight="1"/>
    <row r="194" ht="27.6" customHeight="1"/>
  </sheetData>
  <sheetProtection selectLockedCells="1"/>
  <mergeCells count="1">
    <mergeCell ref="B1:R1"/>
  </mergeCells>
  <phoneticPr fontId="1"/>
  <dataValidations count="6">
    <dataValidation type="list" allowBlank="1" showInputMessage="1" showErrorMessage="1" sqref="Q5:Q104" xr:uid="{E6B070A2-F33D-43F2-ADD8-722D0F87D232}">
      <formula1>$AA$7</formula1>
    </dataValidation>
    <dataValidation imeMode="off" allowBlank="1" showInputMessage="1" showErrorMessage="1" sqref="L5:L104 O5:O104 R5:S104" xr:uid="{7FAF66E4-5386-4AE4-A455-5B9E184FC21D}"/>
    <dataValidation type="list" allowBlank="1" showInputMessage="1" showErrorMessage="1" sqref="I4:J104" xr:uid="{97FE9F19-D5B1-48A6-8A01-C6048BF4D59E}">
      <formula1>$AA$2:$AA$5</formula1>
    </dataValidation>
    <dataValidation type="list" allowBlank="1" showInputMessage="1" showErrorMessage="1" sqref="E4:E104" xr:uid="{2B4482B5-16EA-41E8-8DD0-AADC67674802}">
      <formula1>$AB$3:$AB$6</formula1>
    </dataValidation>
    <dataValidation type="list" allowBlank="1" showInputMessage="1" showErrorMessage="1" sqref="F4:F104" xr:uid="{DAABFCB7-EF65-44BF-8F22-4AD8C6F5D4A0}">
      <formula1>$AD$3:$AD$4</formula1>
    </dataValidation>
    <dataValidation type="list" allowBlank="1" showInputMessage="1" showErrorMessage="1" sqref="G4:G104" xr:uid="{A56EC249-E14C-4325-BCDC-9588028450F7}">
      <formula1>$AB$9:$AB$10</formula1>
    </dataValidation>
  </dataValidations>
  <pageMargins left="0.39370078740157483" right="0.39370078740157483" top="0.39370078740157483" bottom="0.39370078740157483" header="0.31496062992125984" footer="0.31496062992125984"/>
  <pageSetup paperSize="9" scale="58" orientation="portrait" horizontalDpi="4294967292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0474BA3-1581-4622-A7DA-E09A9DDB410A}">
          <x14:formula1>
            <xm:f>【HP掲載時は非表示】競技会情報!$D$3:$D$42</xm:f>
          </x14:formula1>
          <xm:sqref>K5:K104 N5:N104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84F1D-E801-49F5-9208-8924C50390E5}">
  <sheetPr>
    <tabColor rgb="FFFF00FF"/>
  </sheetPr>
  <dimension ref="B1:AF194"/>
  <sheetViews>
    <sheetView view="pageBreakPreview" zoomScale="70" zoomScaleNormal="74" zoomScaleSheetLayoutView="70" workbookViewId="0">
      <pane xSplit="2" ySplit="4" topLeftCell="C5" activePane="bottomRight" state="frozen"/>
      <selection activeCell="G9" sqref="G9"/>
      <selection pane="topRight" activeCell="G9" sqref="G9"/>
      <selection pane="bottomLeft" activeCell="G9" sqref="G9"/>
      <selection pane="bottomRight" activeCell="G9" sqref="G9"/>
    </sheetView>
  </sheetViews>
  <sheetFormatPr defaultColWidth="8.69921875" defaultRowHeight="14.4" outlineLevelCol="1"/>
  <cols>
    <col min="1" max="1" width="0.8984375" style="5" customWidth="1"/>
    <col min="2" max="2" width="5.19921875" style="5" bestFit="1" customWidth="1"/>
    <col min="3" max="3" width="18.5" style="4" customWidth="1"/>
    <col min="4" max="4" width="14.8984375" style="4" customWidth="1"/>
    <col min="5" max="5" width="9.796875" style="4" customWidth="1"/>
    <col min="6" max="6" width="10.59765625" style="4" customWidth="1"/>
    <col min="7" max="10" width="7.19921875" style="4" customWidth="1"/>
    <col min="11" max="11" width="10.09765625" style="4" customWidth="1"/>
    <col min="12" max="12" width="12.19921875" style="8" bestFit="1" customWidth="1"/>
    <col min="13" max="13" width="11.69921875" style="4" hidden="1" customWidth="1" outlineLevel="1"/>
    <col min="14" max="14" width="10.09765625" style="4" customWidth="1" collapsed="1"/>
    <col min="15" max="15" width="12.19921875" style="8" bestFit="1" customWidth="1"/>
    <col min="16" max="16" width="11.69921875" style="8" hidden="1" customWidth="1" outlineLevel="1"/>
    <col min="17" max="17" width="10.8984375" style="4" bestFit="1" customWidth="1" collapsed="1"/>
    <col min="18" max="18" width="9.19921875" style="8" bestFit="1" customWidth="1"/>
    <col min="19" max="19" width="1" style="8" customWidth="1"/>
    <col min="20" max="20" width="8.69921875" style="5"/>
    <col min="21" max="25" width="8.69921875" style="4" hidden="1" customWidth="1" outlineLevel="1"/>
    <col min="26" max="26" width="8.69921875" style="5" hidden="1" customWidth="1" outlineLevel="1"/>
    <col min="27" max="27" width="6.3984375" style="4" hidden="1" customWidth="1" outlineLevel="1"/>
    <col min="28" max="28" width="10.59765625" style="4" hidden="1" customWidth="1" outlineLevel="1"/>
    <col min="29" max="29" width="13" style="4" hidden="1" customWidth="1" outlineLevel="1"/>
    <col min="30" max="30" width="8.5" style="4" hidden="1" customWidth="1" outlineLevel="1"/>
    <col min="31" max="31" width="15.5" style="4" hidden="1" customWidth="1" outlineLevel="1"/>
    <col min="32" max="32" width="8.69921875" style="5" collapsed="1"/>
    <col min="33" max="16384" width="8.69921875" style="5"/>
  </cols>
  <sheetData>
    <row r="1" spans="2:31" ht="31.95" customHeight="1">
      <c r="B1" s="190" t="str">
        <f>【HP掲載時は非表示】競技会情報!B2&amp;" 申込者一覧表　【女子】"</f>
        <v>えひめ県陸上競技ミライ（未来）アスリート交流記録会 申込者一覧表　【女子】</v>
      </c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4"/>
      <c r="T1" s="4"/>
      <c r="U1" s="5"/>
      <c r="V1" s="5"/>
      <c r="W1" s="5"/>
      <c r="X1" s="5"/>
      <c r="Y1" s="5"/>
      <c r="AB1" s="4" t="s">
        <v>1110</v>
      </c>
      <c r="AC1" s="4" t="s">
        <v>1124</v>
      </c>
      <c r="AD1" s="4" t="s">
        <v>1112</v>
      </c>
      <c r="AE1" s="4" t="s">
        <v>1126</v>
      </c>
    </row>
    <row r="2" spans="2:31" ht="15" thickBot="1">
      <c r="C2" s="6"/>
      <c r="D2" s="6" t="s">
        <v>8</v>
      </c>
      <c r="E2" s="6"/>
      <c r="F2" s="6"/>
      <c r="G2" s="6"/>
      <c r="H2" s="6"/>
      <c r="I2" s="6" t="s">
        <v>41</v>
      </c>
      <c r="J2" s="6" t="s">
        <v>1167</v>
      </c>
      <c r="K2" s="6" t="s">
        <v>11</v>
      </c>
      <c r="L2" s="9" t="s">
        <v>8</v>
      </c>
      <c r="M2" s="6"/>
      <c r="N2" s="6" t="s">
        <v>11</v>
      </c>
      <c r="O2" s="9" t="s">
        <v>8</v>
      </c>
      <c r="P2" s="9"/>
      <c r="Q2" s="6" t="s">
        <v>18</v>
      </c>
      <c r="R2" s="9" t="s">
        <v>8</v>
      </c>
      <c r="S2" s="9"/>
      <c r="AA2" s="4" t="s">
        <v>1115</v>
      </c>
      <c r="AC2" s="4">
        <v>0</v>
      </c>
      <c r="AE2" s="4">
        <v>0</v>
      </c>
    </row>
    <row r="3" spans="2:31" ht="40.5" customHeight="1" thickBot="1">
      <c r="B3" s="10"/>
      <c r="C3" s="11" t="s">
        <v>6</v>
      </c>
      <c r="D3" s="11" t="s">
        <v>9</v>
      </c>
      <c r="E3" s="123" t="s">
        <v>1111</v>
      </c>
      <c r="F3" s="11" t="s">
        <v>1112</v>
      </c>
      <c r="G3" s="11" t="s">
        <v>1113</v>
      </c>
      <c r="H3" s="11" t="s">
        <v>1114</v>
      </c>
      <c r="I3" s="11" t="s">
        <v>10</v>
      </c>
      <c r="J3" s="11" t="s">
        <v>1168</v>
      </c>
      <c r="K3" s="11" t="s">
        <v>12</v>
      </c>
      <c r="L3" s="12" t="s">
        <v>13</v>
      </c>
      <c r="M3" s="11" t="s">
        <v>14</v>
      </c>
      <c r="N3" s="11" t="s">
        <v>15</v>
      </c>
      <c r="O3" s="12" t="s">
        <v>13</v>
      </c>
      <c r="P3" s="12" t="s">
        <v>14</v>
      </c>
      <c r="Q3" s="11" t="s">
        <v>16</v>
      </c>
      <c r="R3" s="13" t="s">
        <v>13</v>
      </c>
      <c r="S3" s="54"/>
      <c r="U3" s="7">
        <f>SUM(U5:U104)</f>
        <v>0</v>
      </c>
      <c r="V3" s="7">
        <f>SUM(V5:V104)</f>
        <v>0</v>
      </c>
      <c r="W3" s="7">
        <f>SUM(W5:W104)</f>
        <v>0</v>
      </c>
      <c r="X3" s="7">
        <f>SUM(X5:X104)</f>
        <v>0</v>
      </c>
      <c r="Y3" s="7">
        <f>SUM(Y5:Y104)</f>
        <v>0</v>
      </c>
      <c r="AA3" s="4" t="s">
        <v>1116</v>
      </c>
      <c r="AB3" s="4" t="s">
        <v>1121</v>
      </c>
      <c r="AC3" s="4">
        <v>1</v>
      </c>
      <c r="AD3" s="4" t="s">
        <v>1125</v>
      </c>
      <c r="AE3" s="4">
        <v>1</v>
      </c>
    </row>
    <row r="4" spans="2:31" ht="18.75" customHeight="1">
      <c r="B4" s="132" t="s">
        <v>19</v>
      </c>
      <c r="C4" s="133" t="s">
        <v>1164</v>
      </c>
      <c r="D4" s="133" t="s">
        <v>1165</v>
      </c>
      <c r="E4" s="133" t="s">
        <v>1120</v>
      </c>
      <c r="F4" s="133" t="s">
        <v>1119</v>
      </c>
      <c r="G4" s="133" t="s">
        <v>34</v>
      </c>
      <c r="H4" s="133" t="s">
        <v>1166</v>
      </c>
      <c r="I4" s="133" t="s">
        <v>1117</v>
      </c>
      <c r="J4" s="133"/>
      <c r="K4" s="133" t="s">
        <v>1129</v>
      </c>
      <c r="L4" s="134" t="s">
        <v>1130</v>
      </c>
      <c r="M4" s="134" t="s">
        <v>1132</v>
      </c>
      <c r="N4" s="133" t="s">
        <v>1134</v>
      </c>
      <c r="O4" s="134" t="s">
        <v>1135</v>
      </c>
      <c r="P4" s="134" t="s">
        <v>1137</v>
      </c>
      <c r="Q4" s="133" t="s">
        <v>17</v>
      </c>
      <c r="R4" s="134" t="s">
        <v>1138</v>
      </c>
      <c r="S4" s="54"/>
      <c r="U4" s="7" t="s">
        <v>1103</v>
      </c>
      <c r="V4" s="7" t="s">
        <v>23</v>
      </c>
      <c r="W4" s="7" t="s">
        <v>39</v>
      </c>
      <c r="X4" s="7" t="s">
        <v>40</v>
      </c>
      <c r="Y4" s="7"/>
      <c r="AA4" s="4" t="s">
        <v>1117</v>
      </c>
      <c r="AB4" s="4" t="s">
        <v>1122</v>
      </c>
      <c r="AC4" s="4">
        <v>2</v>
      </c>
      <c r="AD4" s="4" t="s">
        <v>1119</v>
      </c>
      <c r="AE4" s="4">
        <v>2</v>
      </c>
    </row>
    <row r="5" spans="2:31" ht="22.5" customHeight="1">
      <c r="B5" s="135">
        <v>1</v>
      </c>
      <c r="C5" s="136"/>
      <c r="D5" s="136"/>
      <c r="E5" s="136"/>
      <c r="F5" s="136"/>
      <c r="G5" s="136"/>
      <c r="H5" s="136"/>
      <c r="I5" s="136"/>
      <c r="J5" s="136"/>
      <c r="K5" s="136"/>
      <c r="L5" s="137"/>
      <c r="M5" s="138" t="str">
        <f>IF(K5="","",VLOOKUP(K5,【HP掲載時は非表示】競技会情報!$G$3:$H$42,2,FALSE))</f>
        <v/>
      </c>
      <c r="N5" s="136"/>
      <c r="O5" s="137"/>
      <c r="P5" s="138" t="str">
        <f>IF(N5="","",VLOOKUP(N5,【HP掲載時は非表示】競技会情報!$G$3:$H$42,2,FALSE))</f>
        <v/>
      </c>
      <c r="Q5" s="136"/>
      <c r="R5" s="137"/>
      <c r="U5" s="7" t="str">
        <f>IF(I5="小",COUNTA(K5,N5),"")</f>
        <v/>
      </c>
      <c r="V5" s="7" t="str">
        <f>IF(I5="中",COUNTA(K5,N5),"")</f>
        <v/>
      </c>
      <c r="W5" s="7" t="str">
        <f>IF(I5="高",COUNTA(K5,N5),"")</f>
        <v/>
      </c>
      <c r="X5" s="7" t="str">
        <f>IF(I5="一般",COUNTA(K5,N5),"")</f>
        <v/>
      </c>
      <c r="Y5" s="7" t="str">
        <f>IF(I5="一般",COUNTA(K5,N5,#REF!),"")</f>
        <v/>
      </c>
      <c r="AA5" s="4" t="s">
        <v>40</v>
      </c>
      <c r="AB5" s="4" t="s">
        <v>1123</v>
      </c>
      <c r="AC5" s="4">
        <v>3</v>
      </c>
    </row>
    <row r="6" spans="2:31" ht="22.5" customHeight="1">
      <c r="B6" s="135">
        <v>2</v>
      </c>
      <c r="C6" s="136"/>
      <c r="D6" s="136"/>
      <c r="E6" s="136"/>
      <c r="F6" s="136"/>
      <c r="G6" s="136"/>
      <c r="H6" s="136"/>
      <c r="I6" s="136"/>
      <c r="J6" s="136"/>
      <c r="K6" s="136"/>
      <c r="L6" s="137"/>
      <c r="M6" s="138" t="str">
        <f>IF(K6="","",VLOOKUP(K6,【HP掲載時は非表示】競技会情報!$G$3:$H$42,2,FALSE))</f>
        <v/>
      </c>
      <c r="N6" s="136"/>
      <c r="O6" s="137"/>
      <c r="P6" s="138" t="str">
        <f>IF(N6="","",VLOOKUP(N6,【HP掲載時は非表示】競技会情報!$G$3:$H$42,2,FALSE))</f>
        <v/>
      </c>
      <c r="Q6" s="136"/>
      <c r="R6" s="137"/>
      <c r="U6" s="7" t="str">
        <f t="shared" ref="U6:U69" si="0">IF(I6="小",COUNTA(K6,N6),"")</f>
        <v/>
      </c>
      <c r="V6" s="7" t="str">
        <f t="shared" ref="V6:V69" si="1">IF(I6="中",COUNTA(K6,N6),"")</f>
        <v/>
      </c>
      <c r="W6" s="7" t="str">
        <f t="shared" ref="W6:W69" si="2">IF(I6="高",COUNTA(K6,N6),"")</f>
        <v/>
      </c>
      <c r="X6" s="7" t="str">
        <f t="shared" ref="X6:X69" si="3">IF(I6="一般",COUNTA(K6,N6),"")</f>
        <v/>
      </c>
      <c r="Y6" s="7" t="str">
        <f>IF(I6="一般",COUNTA(K6,N6,#REF!),"")</f>
        <v/>
      </c>
      <c r="AB6" s="4" t="s">
        <v>1120</v>
      </c>
      <c r="AC6" s="4">
        <v>4</v>
      </c>
    </row>
    <row r="7" spans="2:31" ht="22.5" customHeight="1">
      <c r="B7" s="135">
        <v>3</v>
      </c>
      <c r="C7" s="136"/>
      <c r="D7" s="136"/>
      <c r="E7" s="136"/>
      <c r="F7" s="136"/>
      <c r="G7" s="136"/>
      <c r="H7" s="136"/>
      <c r="I7" s="136"/>
      <c r="J7" s="136"/>
      <c r="K7" s="136"/>
      <c r="L7" s="137"/>
      <c r="M7" s="138" t="str">
        <f>IF(K7="","",VLOOKUP(K7,【HP掲載時は非表示】競技会情報!$G$3:$H$42,2,FALSE))</f>
        <v/>
      </c>
      <c r="N7" s="136"/>
      <c r="O7" s="137"/>
      <c r="P7" s="138" t="str">
        <f>IF(N7="","",VLOOKUP(N7,【HP掲載時は非表示】競技会情報!$G$3:$H$42,2,FALSE))</f>
        <v/>
      </c>
      <c r="Q7" s="136"/>
      <c r="R7" s="137"/>
      <c r="U7" s="7" t="str">
        <f t="shared" si="0"/>
        <v/>
      </c>
      <c r="V7" s="7" t="str">
        <f t="shared" si="1"/>
        <v/>
      </c>
      <c r="W7" s="7" t="str">
        <f t="shared" si="2"/>
        <v/>
      </c>
      <c r="X7" s="7" t="str">
        <f t="shared" si="3"/>
        <v/>
      </c>
      <c r="Y7" s="7" t="str">
        <f>IF(I7="一般",COUNTA(K7,N7,#REF!),"")</f>
        <v/>
      </c>
    </row>
    <row r="8" spans="2:31" ht="22.5" customHeight="1">
      <c r="B8" s="135">
        <v>4</v>
      </c>
      <c r="C8" s="136"/>
      <c r="D8" s="136"/>
      <c r="E8" s="136"/>
      <c r="F8" s="136"/>
      <c r="G8" s="136"/>
      <c r="H8" s="136"/>
      <c r="I8" s="136"/>
      <c r="J8" s="136"/>
      <c r="K8" s="136"/>
      <c r="L8" s="137"/>
      <c r="M8" s="138" t="str">
        <f>IF(K8="","",VLOOKUP(K8,【HP掲載時は非表示】競技会情報!$G$3:$H$42,2,FALSE))</f>
        <v/>
      </c>
      <c r="N8" s="136"/>
      <c r="O8" s="137"/>
      <c r="P8" s="138" t="str">
        <f>IF(N8="","",VLOOKUP(N8,【HP掲載時は非表示】競技会情報!$G$3:$H$42,2,FALSE))</f>
        <v/>
      </c>
      <c r="Q8" s="136"/>
      <c r="R8" s="137"/>
      <c r="U8" s="7" t="str">
        <f t="shared" si="0"/>
        <v/>
      </c>
      <c r="V8" s="7" t="str">
        <f t="shared" si="1"/>
        <v/>
      </c>
      <c r="W8" s="7" t="str">
        <f t="shared" si="2"/>
        <v/>
      </c>
      <c r="X8" s="7" t="str">
        <f t="shared" si="3"/>
        <v/>
      </c>
      <c r="Y8" s="7" t="str">
        <f>IF(I8="一般",COUNTA(K8,N8,#REF!),"")</f>
        <v/>
      </c>
      <c r="AB8" s="4" t="s">
        <v>1113</v>
      </c>
    </row>
    <row r="9" spans="2:31" ht="22.5" customHeight="1">
      <c r="B9" s="135">
        <v>5</v>
      </c>
      <c r="C9" s="136"/>
      <c r="D9" s="136"/>
      <c r="E9" s="136"/>
      <c r="F9" s="136"/>
      <c r="G9" s="136"/>
      <c r="H9" s="136"/>
      <c r="I9" s="136"/>
      <c r="J9" s="136"/>
      <c r="K9" s="136"/>
      <c r="L9" s="137"/>
      <c r="M9" s="138" t="str">
        <f>IF(K9="","",VLOOKUP(K9,【HP掲載時は非表示】競技会情報!$G$3:$H$42,2,FALSE))</f>
        <v/>
      </c>
      <c r="N9" s="136"/>
      <c r="O9" s="137"/>
      <c r="P9" s="138" t="str">
        <f>IF(N9="","",VLOOKUP(N9,【HP掲載時は非表示】競技会情報!$G$3:$H$42,2,FALSE))</f>
        <v/>
      </c>
      <c r="Q9" s="136"/>
      <c r="R9" s="137"/>
      <c r="U9" s="7" t="str">
        <f t="shared" si="0"/>
        <v/>
      </c>
      <c r="V9" s="7" t="str">
        <f t="shared" si="1"/>
        <v/>
      </c>
      <c r="W9" s="7" t="str">
        <f t="shared" si="2"/>
        <v/>
      </c>
      <c r="X9" s="7" t="str">
        <f t="shared" si="3"/>
        <v/>
      </c>
      <c r="Y9" s="7" t="str">
        <f>IF(I9="一般",COUNTA(K9,N9,#REF!),"")</f>
        <v/>
      </c>
      <c r="AB9" s="4" t="s">
        <v>1127</v>
      </c>
    </row>
    <row r="10" spans="2:31" ht="22.5" customHeight="1">
      <c r="B10" s="135">
        <v>6</v>
      </c>
      <c r="C10" s="136"/>
      <c r="D10" s="136"/>
      <c r="E10" s="136"/>
      <c r="F10" s="136"/>
      <c r="G10" s="136"/>
      <c r="H10" s="136"/>
      <c r="I10" s="136"/>
      <c r="J10" s="136"/>
      <c r="K10" s="136"/>
      <c r="L10" s="137"/>
      <c r="M10" s="138" t="str">
        <f>IF(K10="","",VLOOKUP(K10,【HP掲載時は非表示】競技会情報!$G$3:$H$42,2,FALSE))</f>
        <v/>
      </c>
      <c r="N10" s="136"/>
      <c r="O10" s="137"/>
      <c r="P10" s="138" t="str">
        <f>IF(N10="","",VLOOKUP(N10,【HP掲載時は非表示】競技会情報!$G$3:$H$42,2,FALSE))</f>
        <v/>
      </c>
      <c r="Q10" s="136"/>
      <c r="R10" s="137"/>
      <c r="U10" s="7" t="str">
        <f t="shared" si="0"/>
        <v/>
      </c>
      <c r="V10" s="7" t="str">
        <f t="shared" si="1"/>
        <v/>
      </c>
      <c r="W10" s="7" t="str">
        <f t="shared" si="2"/>
        <v/>
      </c>
      <c r="X10" s="7" t="str">
        <f t="shared" si="3"/>
        <v/>
      </c>
      <c r="Y10" s="7" t="str">
        <f>IF(I10="一般",COUNTA(K10,N10,#REF!),"")</f>
        <v/>
      </c>
      <c r="AB10" s="4" t="s">
        <v>34</v>
      </c>
    </row>
    <row r="11" spans="2:31" ht="22.5" customHeight="1">
      <c r="B11" s="135">
        <v>7</v>
      </c>
      <c r="C11" s="136"/>
      <c r="D11" s="136"/>
      <c r="E11" s="136"/>
      <c r="F11" s="136"/>
      <c r="G11" s="136"/>
      <c r="H11" s="136"/>
      <c r="I11" s="136"/>
      <c r="J11" s="136"/>
      <c r="K11" s="136"/>
      <c r="L11" s="137"/>
      <c r="M11" s="138" t="str">
        <f>IF(K11="","",VLOOKUP(K11,【HP掲載時は非表示】競技会情報!$G$3:$H$42,2,FALSE))</f>
        <v/>
      </c>
      <c r="N11" s="136"/>
      <c r="O11" s="137"/>
      <c r="P11" s="138" t="str">
        <f>IF(N11="","",VLOOKUP(N11,【HP掲載時は非表示】競技会情報!$G$3:$H$42,2,FALSE))</f>
        <v/>
      </c>
      <c r="Q11" s="136"/>
      <c r="R11" s="137"/>
      <c r="U11" s="7" t="str">
        <f t="shared" si="0"/>
        <v/>
      </c>
      <c r="V11" s="7" t="str">
        <f t="shared" si="1"/>
        <v/>
      </c>
      <c r="W11" s="7" t="str">
        <f t="shared" si="2"/>
        <v/>
      </c>
      <c r="X11" s="7" t="str">
        <f t="shared" si="3"/>
        <v/>
      </c>
      <c r="Y11" s="7" t="str">
        <f>IF(I11="一般",COUNTA(K11,N11,#REF!),"")</f>
        <v/>
      </c>
    </row>
    <row r="12" spans="2:31" ht="22.5" customHeight="1">
      <c r="B12" s="135">
        <v>8</v>
      </c>
      <c r="C12" s="136"/>
      <c r="D12" s="136"/>
      <c r="E12" s="136"/>
      <c r="F12" s="136"/>
      <c r="G12" s="136"/>
      <c r="H12" s="136"/>
      <c r="I12" s="136"/>
      <c r="J12" s="136"/>
      <c r="K12" s="136"/>
      <c r="L12" s="137"/>
      <c r="M12" s="138" t="str">
        <f>IF(K12="","",VLOOKUP(K12,【HP掲載時は非表示】競技会情報!$G$3:$H$42,2,FALSE))</f>
        <v/>
      </c>
      <c r="N12" s="136"/>
      <c r="O12" s="137"/>
      <c r="P12" s="138" t="str">
        <f>IF(N12="","",VLOOKUP(N12,【HP掲載時は非表示】競技会情報!$G$3:$H$42,2,FALSE))</f>
        <v/>
      </c>
      <c r="Q12" s="136"/>
      <c r="R12" s="137"/>
      <c r="U12" s="7" t="str">
        <f t="shared" si="0"/>
        <v/>
      </c>
      <c r="V12" s="7" t="str">
        <f t="shared" si="1"/>
        <v/>
      </c>
      <c r="W12" s="7" t="str">
        <f t="shared" si="2"/>
        <v/>
      </c>
      <c r="X12" s="7" t="str">
        <f t="shared" si="3"/>
        <v/>
      </c>
      <c r="Y12" s="7" t="str">
        <f>IF(I12="一般",COUNTA(K12,N12,#REF!),"")</f>
        <v/>
      </c>
    </row>
    <row r="13" spans="2:31" ht="22.5" customHeight="1">
      <c r="B13" s="135">
        <v>9</v>
      </c>
      <c r="C13" s="136"/>
      <c r="D13" s="136"/>
      <c r="E13" s="136"/>
      <c r="F13" s="136"/>
      <c r="G13" s="136"/>
      <c r="H13" s="136"/>
      <c r="I13" s="136"/>
      <c r="J13" s="136"/>
      <c r="K13" s="136"/>
      <c r="L13" s="137"/>
      <c r="M13" s="138" t="str">
        <f>IF(K13="","",VLOOKUP(K13,【HP掲載時は非表示】競技会情報!$G$3:$H$42,2,FALSE))</f>
        <v/>
      </c>
      <c r="N13" s="136"/>
      <c r="O13" s="137"/>
      <c r="P13" s="138" t="str">
        <f>IF(N13="","",VLOOKUP(N13,【HP掲載時は非表示】競技会情報!$G$3:$H$42,2,FALSE))</f>
        <v/>
      </c>
      <c r="Q13" s="136"/>
      <c r="R13" s="137"/>
      <c r="U13" s="7" t="str">
        <f t="shared" si="0"/>
        <v/>
      </c>
      <c r="V13" s="7" t="str">
        <f t="shared" si="1"/>
        <v/>
      </c>
      <c r="W13" s="7" t="str">
        <f t="shared" si="2"/>
        <v/>
      </c>
      <c r="X13" s="7" t="str">
        <f t="shared" si="3"/>
        <v/>
      </c>
      <c r="Y13" s="7" t="str">
        <f>IF(I13="一般",COUNTA(K13,N13,#REF!),"")</f>
        <v/>
      </c>
    </row>
    <row r="14" spans="2:31" ht="22.5" customHeight="1">
      <c r="B14" s="135">
        <v>10</v>
      </c>
      <c r="C14" s="136"/>
      <c r="D14" s="136"/>
      <c r="E14" s="136"/>
      <c r="F14" s="136"/>
      <c r="G14" s="136"/>
      <c r="H14" s="136"/>
      <c r="I14" s="136"/>
      <c r="J14" s="136"/>
      <c r="K14" s="136"/>
      <c r="L14" s="137"/>
      <c r="M14" s="138" t="str">
        <f>IF(K14="","",VLOOKUP(K14,【HP掲載時は非表示】競技会情報!$G$3:$H$42,2,FALSE))</f>
        <v/>
      </c>
      <c r="N14" s="136"/>
      <c r="O14" s="137"/>
      <c r="P14" s="138" t="str">
        <f>IF(N14="","",VLOOKUP(N14,【HP掲載時は非表示】競技会情報!$G$3:$H$42,2,FALSE))</f>
        <v/>
      </c>
      <c r="Q14" s="136"/>
      <c r="R14" s="137"/>
      <c r="U14" s="7" t="str">
        <f t="shared" si="0"/>
        <v/>
      </c>
      <c r="V14" s="7" t="str">
        <f t="shared" si="1"/>
        <v/>
      </c>
      <c r="W14" s="7" t="str">
        <f t="shared" si="2"/>
        <v/>
      </c>
      <c r="X14" s="7" t="str">
        <f t="shared" si="3"/>
        <v/>
      </c>
      <c r="Y14" s="7" t="str">
        <f>IF(I14="一般",COUNTA(K14,N14,#REF!),"")</f>
        <v/>
      </c>
    </row>
    <row r="15" spans="2:31" ht="22.5" customHeight="1">
      <c r="B15" s="135">
        <v>11</v>
      </c>
      <c r="C15" s="136"/>
      <c r="D15" s="136"/>
      <c r="E15" s="136"/>
      <c r="F15" s="136"/>
      <c r="G15" s="136"/>
      <c r="H15" s="136"/>
      <c r="I15" s="136"/>
      <c r="J15" s="136"/>
      <c r="K15" s="136"/>
      <c r="L15" s="137"/>
      <c r="M15" s="138" t="str">
        <f>IF(K15="","",VLOOKUP(K15,【HP掲載時は非表示】競技会情報!$G$3:$H$42,2,FALSE))</f>
        <v/>
      </c>
      <c r="N15" s="136"/>
      <c r="O15" s="137"/>
      <c r="P15" s="138" t="str">
        <f>IF(N15="","",VLOOKUP(N15,【HP掲載時は非表示】競技会情報!$G$3:$H$42,2,FALSE))</f>
        <v/>
      </c>
      <c r="Q15" s="136"/>
      <c r="R15" s="137"/>
      <c r="U15" s="7" t="str">
        <f t="shared" si="0"/>
        <v/>
      </c>
      <c r="V15" s="7" t="str">
        <f t="shared" si="1"/>
        <v/>
      </c>
      <c r="W15" s="7" t="str">
        <f t="shared" si="2"/>
        <v/>
      </c>
      <c r="X15" s="7" t="str">
        <f t="shared" si="3"/>
        <v/>
      </c>
      <c r="Y15" s="7" t="str">
        <f>IF(I15="一般",COUNTA(K15,N15,#REF!),"")</f>
        <v/>
      </c>
    </row>
    <row r="16" spans="2:31" ht="22.5" customHeight="1">
      <c r="B16" s="135">
        <v>12</v>
      </c>
      <c r="C16" s="136"/>
      <c r="D16" s="136"/>
      <c r="E16" s="136"/>
      <c r="F16" s="136"/>
      <c r="G16" s="136"/>
      <c r="H16" s="136"/>
      <c r="I16" s="136"/>
      <c r="J16" s="136"/>
      <c r="K16" s="136"/>
      <c r="L16" s="137"/>
      <c r="M16" s="138" t="str">
        <f>IF(K16="","",VLOOKUP(K16,【HP掲載時は非表示】競技会情報!$G$3:$H$42,2,FALSE))</f>
        <v/>
      </c>
      <c r="N16" s="136"/>
      <c r="O16" s="137"/>
      <c r="P16" s="138" t="str">
        <f>IF(N16="","",VLOOKUP(N16,【HP掲載時は非表示】競技会情報!$G$3:$H$42,2,FALSE))</f>
        <v/>
      </c>
      <c r="Q16" s="136"/>
      <c r="R16" s="137"/>
      <c r="U16" s="7" t="str">
        <f t="shared" si="0"/>
        <v/>
      </c>
      <c r="V16" s="7" t="str">
        <f t="shared" si="1"/>
        <v/>
      </c>
      <c r="W16" s="7" t="str">
        <f t="shared" si="2"/>
        <v/>
      </c>
      <c r="X16" s="7" t="str">
        <f t="shared" si="3"/>
        <v/>
      </c>
      <c r="Y16" s="7" t="str">
        <f>IF(I16="一般",COUNTA(K16,N16,#REF!),"")</f>
        <v/>
      </c>
    </row>
    <row r="17" spans="2:25" ht="22.5" customHeight="1">
      <c r="B17" s="135">
        <v>13</v>
      </c>
      <c r="C17" s="136"/>
      <c r="D17" s="136"/>
      <c r="E17" s="136"/>
      <c r="F17" s="136"/>
      <c r="G17" s="136"/>
      <c r="H17" s="136"/>
      <c r="I17" s="136"/>
      <c r="J17" s="136"/>
      <c r="K17" s="136"/>
      <c r="L17" s="137"/>
      <c r="M17" s="138" t="str">
        <f>IF(K17="","",VLOOKUP(K17,【HP掲載時は非表示】競技会情報!$G$3:$H$42,2,FALSE))</f>
        <v/>
      </c>
      <c r="N17" s="136"/>
      <c r="O17" s="137"/>
      <c r="P17" s="138" t="str">
        <f>IF(N17="","",VLOOKUP(N17,【HP掲載時は非表示】競技会情報!$G$3:$H$42,2,FALSE))</f>
        <v/>
      </c>
      <c r="Q17" s="136"/>
      <c r="R17" s="137"/>
      <c r="U17" s="7" t="str">
        <f t="shared" si="0"/>
        <v/>
      </c>
      <c r="V17" s="7" t="str">
        <f t="shared" si="1"/>
        <v/>
      </c>
      <c r="W17" s="7" t="str">
        <f t="shared" si="2"/>
        <v/>
      </c>
      <c r="X17" s="7" t="str">
        <f t="shared" si="3"/>
        <v/>
      </c>
      <c r="Y17" s="7" t="str">
        <f>IF(I17="一般",COUNTA(K17,N17,#REF!),"")</f>
        <v/>
      </c>
    </row>
    <row r="18" spans="2:25" ht="22.5" customHeight="1">
      <c r="B18" s="135">
        <v>14</v>
      </c>
      <c r="C18" s="136"/>
      <c r="D18" s="136"/>
      <c r="E18" s="136"/>
      <c r="F18" s="136"/>
      <c r="G18" s="136"/>
      <c r="H18" s="136"/>
      <c r="I18" s="136"/>
      <c r="J18" s="136"/>
      <c r="K18" s="136"/>
      <c r="L18" s="137"/>
      <c r="M18" s="138" t="str">
        <f>IF(K18="","",VLOOKUP(K18,【HP掲載時は非表示】競技会情報!$G$3:$H$42,2,FALSE))</f>
        <v/>
      </c>
      <c r="N18" s="136"/>
      <c r="O18" s="137"/>
      <c r="P18" s="138" t="str">
        <f>IF(N18="","",VLOOKUP(N18,【HP掲載時は非表示】競技会情報!$G$3:$H$42,2,FALSE))</f>
        <v/>
      </c>
      <c r="Q18" s="136"/>
      <c r="R18" s="137"/>
      <c r="U18" s="7" t="str">
        <f t="shared" si="0"/>
        <v/>
      </c>
      <c r="V18" s="7" t="str">
        <f t="shared" si="1"/>
        <v/>
      </c>
      <c r="W18" s="7" t="str">
        <f t="shared" si="2"/>
        <v/>
      </c>
      <c r="X18" s="7" t="str">
        <f t="shared" si="3"/>
        <v/>
      </c>
      <c r="Y18" s="7" t="str">
        <f>IF(I18="一般",COUNTA(K18,N18,#REF!),"")</f>
        <v/>
      </c>
    </row>
    <row r="19" spans="2:25" ht="22.5" customHeight="1">
      <c r="B19" s="135">
        <v>15</v>
      </c>
      <c r="C19" s="136"/>
      <c r="D19" s="136"/>
      <c r="E19" s="136"/>
      <c r="F19" s="136"/>
      <c r="G19" s="136"/>
      <c r="H19" s="136"/>
      <c r="I19" s="136"/>
      <c r="J19" s="136"/>
      <c r="K19" s="136"/>
      <c r="L19" s="137"/>
      <c r="M19" s="138" t="str">
        <f>IF(K19="","",VLOOKUP(K19,【HP掲載時は非表示】競技会情報!$G$3:$H$42,2,FALSE))</f>
        <v/>
      </c>
      <c r="N19" s="136"/>
      <c r="O19" s="137"/>
      <c r="P19" s="138" t="str">
        <f>IF(N19="","",VLOOKUP(N19,【HP掲載時は非表示】競技会情報!$G$3:$H$42,2,FALSE))</f>
        <v/>
      </c>
      <c r="Q19" s="136"/>
      <c r="R19" s="137"/>
      <c r="U19" s="7" t="str">
        <f t="shared" si="0"/>
        <v/>
      </c>
      <c r="V19" s="7" t="str">
        <f t="shared" si="1"/>
        <v/>
      </c>
      <c r="W19" s="7" t="str">
        <f t="shared" si="2"/>
        <v/>
      </c>
      <c r="X19" s="7" t="str">
        <f t="shared" si="3"/>
        <v/>
      </c>
      <c r="Y19" s="7" t="str">
        <f>IF(I19="一般",COUNTA(K19,N19,#REF!),"")</f>
        <v/>
      </c>
    </row>
    <row r="20" spans="2:25" ht="22.5" customHeight="1">
      <c r="B20" s="135">
        <v>16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7"/>
      <c r="M20" s="138" t="str">
        <f>IF(K20="","",VLOOKUP(K20,【HP掲載時は非表示】競技会情報!$G$3:$H$42,2,FALSE))</f>
        <v/>
      </c>
      <c r="N20" s="136"/>
      <c r="O20" s="137"/>
      <c r="P20" s="138" t="str">
        <f>IF(N20="","",VLOOKUP(N20,【HP掲載時は非表示】競技会情報!$G$3:$H$42,2,FALSE))</f>
        <v/>
      </c>
      <c r="Q20" s="136"/>
      <c r="R20" s="137"/>
      <c r="U20" s="7" t="str">
        <f t="shared" si="0"/>
        <v/>
      </c>
      <c r="V20" s="7" t="str">
        <f t="shared" si="1"/>
        <v/>
      </c>
      <c r="W20" s="7" t="str">
        <f t="shared" si="2"/>
        <v/>
      </c>
      <c r="X20" s="7" t="str">
        <f t="shared" si="3"/>
        <v/>
      </c>
      <c r="Y20" s="7" t="str">
        <f>IF(I20="一般",COUNTA(K20,N20,#REF!),"")</f>
        <v/>
      </c>
    </row>
    <row r="21" spans="2:25" ht="22.5" customHeight="1">
      <c r="B21" s="135">
        <v>17</v>
      </c>
      <c r="C21" s="136"/>
      <c r="D21" s="136"/>
      <c r="E21" s="136"/>
      <c r="F21" s="136"/>
      <c r="G21" s="136"/>
      <c r="H21" s="136"/>
      <c r="I21" s="136"/>
      <c r="J21" s="136"/>
      <c r="K21" s="136"/>
      <c r="L21" s="137"/>
      <c r="M21" s="138" t="str">
        <f>IF(K21="","",VLOOKUP(K21,【HP掲載時は非表示】競技会情報!$G$3:$H$42,2,FALSE))</f>
        <v/>
      </c>
      <c r="N21" s="136"/>
      <c r="O21" s="137"/>
      <c r="P21" s="138" t="str">
        <f>IF(N21="","",VLOOKUP(N21,【HP掲載時は非表示】競技会情報!$G$3:$H$42,2,FALSE))</f>
        <v/>
      </c>
      <c r="Q21" s="136"/>
      <c r="R21" s="137"/>
      <c r="U21" s="7" t="str">
        <f t="shared" si="0"/>
        <v/>
      </c>
      <c r="V21" s="7" t="str">
        <f t="shared" si="1"/>
        <v/>
      </c>
      <c r="W21" s="7" t="str">
        <f t="shared" si="2"/>
        <v/>
      </c>
      <c r="X21" s="7" t="str">
        <f t="shared" si="3"/>
        <v/>
      </c>
      <c r="Y21" s="7" t="str">
        <f>IF(I21="一般",COUNTA(K21,N21,#REF!),"")</f>
        <v/>
      </c>
    </row>
    <row r="22" spans="2:25" ht="22.5" customHeight="1">
      <c r="B22" s="135">
        <v>18</v>
      </c>
      <c r="C22" s="136"/>
      <c r="D22" s="136"/>
      <c r="E22" s="136"/>
      <c r="F22" s="136"/>
      <c r="G22" s="136"/>
      <c r="H22" s="136"/>
      <c r="I22" s="136"/>
      <c r="J22" s="136"/>
      <c r="K22" s="136"/>
      <c r="L22" s="137"/>
      <c r="M22" s="138" t="str">
        <f>IF(K22="","",VLOOKUP(K22,【HP掲載時は非表示】競技会情報!$G$3:$H$42,2,FALSE))</f>
        <v/>
      </c>
      <c r="N22" s="136"/>
      <c r="O22" s="137"/>
      <c r="P22" s="138" t="str">
        <f>IF(N22="","",VLOOKUP(N22,【HP掲載時は非表示】競技会情報!$G$3:$H$42,2,FALSE))</f>
        <v/>
      </c>
      <c r="Q22" s="136"/>
      <c r="R22" s="137"/>
      <c r="U22" s="7" t="str">
        <f t="shared" si="0"/>
        <v/>
      </c>
      <c r="V22" s="7" t="str">
        <f t="shared" si="1"/>
        <v/>
      </c>
      <c r="W22" s="7" t="str">
        <f t="shared" si="2"/>
        <v/>
      </c>
      <c r="X22" s="7" t="str">
        <f t="shared" si="3"/>
        <v/>
      </c>
      <c r="Y22" s="7" t="str">
        <f>IF(I22="一般",COUNTA(K22,N22,#REF!),"")</f>
        <v/>
      </c>
    </row>
    <row r="23" spans="2:25" ht="22.5" customHeight="1">
      <c r="B23" s="135">
        <v>19</v>
      </c>
      <c r="C23" s="136"/>
      <c r="D23" s="136"/>
      <c r="E23" s="136"/>
      <c r="F23" s="136"/>
      <c r="G23" s="136"/>
      <c r="H23" s="136"/>
      <c r="I23" s="136"/>
      <c r="J23" s="136"/>
      <c r="K23" s="136"/>
      <c r="L23" s="137"/>
      <c r="M23" s="138" t="str">
        <f>IF(K23="","",VLOOKUP(K23,【HP掲載時は非表示】競技会情報!$G$3:$H$42,2,FALSE))</f>
        <v/>
      </c>
      <c r="N23" s="136"/>
      <c r="O23" s="137"/>
      <c r="P23" s="138" t="str">
        <f>IF(N23="","",VLOOKUP(N23,【HP掲載時は非表示】競技会情報!$G$3:$H$42,2,FALSE))</f>
        <v/>
      </c>
      <c r="Q23" s="136"/>
      <c r="R23" s="137"/>
      <c r="U23" s="7" t="str">
        <f t="shared" si="0"/>
        <v/>
      </c>
      <c r="V23" s="7" t="str">
        <f t="shared" si="1"/>
        <v/>
      </c>
      <c r="W23" s="7" t="str">
        <f t="shared" si="2"/>
        <v/>
      </c>
      <c r="X23" s="7" t="str">
        <f t="shared" si="3"/>
        <v/>
      </c>
      <c r="Y23" s="7" t="str">
        <f>IF(I23="一般",COUNTA(K23,N23,#REF!),"")</f>
        <v/>
      </c>
    </row>
    <row r="24" spans="2:25" ht="22.5" customHeight="1">
      <c r="B24" s="135">
        <v>20</v>
      </c>
      <c r="C24" s="136"/>
      <c r="D24" s="136"/>
      <c r="E24" s="136"/>
      <c r="F24" s="136"/>
      <c r="G24" s="136"/>
      <c r="H24" s="136"/>
      <c r="I24" s="136"/>
      <c r="J24" s="136"/>
      <c r="K24" s="136"/>
      <c r="L24" s="137"/>
      <c r="M24" s="138" t="str">
        <f>IF(K24="","",VLOOKUP(K24,【HP掲載時は非表示】競技会情報!$G$3:$H$42,2,FALSE))</f>
        <v/>
      </c>
      <c r="N24" s="136"/>
      <c r="O24" s="137"/>
      <c r="P24" s="138" t="str">
        <f>IF(N24="","",VLOOKUP(N24,【HP掲載時は非表示】競技会情報!$G$3:$H$42,2,FALSE))</f>
        <v/>
      </c>
      <c r="Q24" s="136"/>
      <c r="R24" s="137"/>
      <c r="U24" s="7" t="str">
        <f t="shared" si="0"/>
        <v/>
      </c>
      <c r="V24" s="7" t="str">
        <f t="shared" si="1"/>
        <v/>
      </c>
      <c r="W24" s="7" t="str">
        <f t="shared" si="2"/>
        <v/>
      </c>
      <c r="X24" s="7" t="str">
        <f t="shared" si="3"/>
        <v/>
      </c>
      <c r="Y24" s="7" t="str">
        <f>IF(I24="一般",COUNTA(K24,N24,#REF!),"")</f>
        <v/>
      </c>
    </row>
    <row r="25" spans="2:25" ht="22.5" customHeight="1">
      <c r="B25" s="135">
        <v>21</v>
      </c>
      <c r="C25" s="136"/>
      <c r="D25" s="136"/>
      <c r="E25" s="136"/>
      <c r="F25" s="136"/>
      <c r="G25" s="136"/>
      <c r="H25" s="136"/>
      <c r="I25" s="136"/>
      <c r="J25" s="136"/>
      <c r="K25" s="136"/>
      <c r="L25" s="137"/>
      <c r="M25" s="138" t="str">
        <f>IF(K25="","",VLOOKUP(K25,【HP掲載時は非表示】競技会情報!$G$3:$H$42,2,FALSE))</f>
        <v/>
      </c>
      <c r="N25" s="136"/>
      <c r="O25" s="137"/>
      <c r="P25" s="138" t="str">
        <f>IF(N25="","",VLOOKUP(N25,【HP掲載時は非表示】競技会情報!$G$3:$H$42,2,FALSE))</f>
        <v/>
      </c>
      <c r="Q25" s="136"/>
      <c r="R25" s="137"/>
      <c r="U25" s="7" t="str">
        <f t="shared" si="0"/>
        <v/>
      </c>
      <c r="V25" s="7" t="str">
        <f t="shared" si="1"/>
        <v/>
      </c>
      <c r="W25" s="7" t="str">
        <f t="shared" si="2"/>
        <v/>
      </c>
      <c r="X25" s="7" t="str">
        <f t="shared" si="3"/>
        <v/>
      </c>
      <c r="Y25" s="7" t="str">
        <f>IF(I25="一般",COUNTA(K25,N25,#REF!),"")</f>
        <v/>
      </c>
    </row>
    <row r="26" spans="2:25" ht="22.5" customHeight="1">
      <c r="B26" s="135">
        <v>22</v>
      </c>
      <c r="C26" s="136"/>
      <c r="D26" s="136"/>
      <c r="E26" s="136"/>
      <c r="F26" s="136"/>
      <c r="G26" s="136"/>
      <c r="H26" s="136"/>
      <c r="I26" s="136"/>
      <c r="J26" s="136"/>
      <c r="K26" s="136"/>
      <c r="L26" s="137"/>
      <c r="M26" s="138" t="str">
        <f>IF(K26="","",VLOOKUP(K26,【HP掲載時は非表示】競技会情報!$G$3:$H$42,2,FALSE))</f>
        <v/>
      </c>
      <c r="N26" s="136"/>
      <c r="O26" s="137"/>
      <c r="P26" s="138" t="str">
        <f>IF(N26="","",VLOOKUP(N26,【HP掲載時は非表示】競技会情報!$G$3:$H$42,2,FALSE))</f>
        <v/>
      </c>
      <c r="Q26" s="136"/>
      <c r="R26" s="137"/>
      <c r="U26" s="7" t="str">
        <f t="shared" si="0"/>
        <v/>
      </c>
      <c r="V26" s="7" t="str">
        <f t="shared" si="1"/>
        <v/>
      </c>
      <c r="W26" s="7" t="str">
        <f t="shared" si="2"/>
        <v/>
      </c>
      <c r="X26" s="7" t="str">
        <f t="shared" si="3"/>
        <v/>
      </c>
      <c r="Y26" s="7" t="str">
        <f>IF(I26="一般",COUNTA(K26,N26,#REF!),"")</f>
        <v/>
      </c>
    </row>
    <row r="27" spans="2:25" ht="22.5" customHeight="1">
      <c r="B27" s="135">
        <v>23</v>
      </c>
      <c r="C27" s="136"/>
      <c r="D27" s="136"/>
      <c r="E27" s="136"/>
      <c r="F27" s="136"/>
      <c r="G27" s="136"/>
      <c r="H27" s="136"/>
      <c r="I27" s="136"/>
      <c r="J27" s="136"/>
      <c r="K27" s="136"/>
      <c r="L27" s="137"/>
      <c r="M27" s="138" t="str">
        <f>IF(K27="","",VLOOKUP(K27,【HP掲載時は非表示】競技会情報!$G$3:$H$42,2,FALSE))</f>
        <v/>
      </c>
      <c r="N27" s="136"/>
      <c r="O27" s="137"/>
      <c r="P27" s="138" t="str">
        <f>IF(N27="","",VLOOKUP(N27,【HP掲載時は非表示】競技会情報!$G$3:$H$42,2,FALSE))</f>
        <v/>
      </c>
      <c r="Q27" s="136"/>
      <c r="R27" s="137"/>
      <c r="U27" s="7" t="str">
        <f t="shared" si="0"/>
        <v/>
      </c>
      <c r="V27" s="7" t="str">
        <f t="shared" si="1"/>
        <v/>
      </c>
      <c r="W27" s="7" t="str">
        <f t="shared" si="2"/>
        <v/>
      </c>
      <c r="X27" s="7" t="str">
        <f t="shared" si="3"/>
        <v/>
      </c>
      <c r="Y27" s="7" t="str">
        <f>IF(I27="一般",COUNTA(K27,N27,#REF!),"")</f>
        <v/>
      </c>
    </row>
    <row r="28" spans="2:25" ht="22.5" customHeight="1">
      <c r="B28" s="135">
        <v>24</v>
      </c>
      <c r="C28" s="136"/>
      <c r="D28" s="136"/>
      <c r="E28" s="136"/>
      <c r="F28" s="136"/>
      <c r="G28" s="136"/>
      <c r="H28" s="136"/>
      <c r="I28" s="136"/>
      <c r="J28" s="136"/>
      <c r="K28" s="136"/>
      <c r="L28" s="137"/>
      <c r="M28" s="138" t="str">
        <f>IF(K28="","",VLOOKUP(K28,【HP掲載時は非表示】競技会情報!$G$3:$H$42,2,FALSE))</f>
        <v/>
      </c>
      <c r="N28" s="136"/>
      <c r="O28" s="137"/>
      <c r="P28" s="138" t="str">
        <f>IF(N28="","",VLOOKUP(N28,【HP掲載時は非表示】競技会情報!$G$3:$H$42,2,FALSE))</f>
        <v/>
      </c>
      <c r="Q28" s="136"/>
      <c r="R28" s="137"/>
      <c r="U28" s="7" t="str">
        <f t="shared" si="0"/>
        <v/>
      </c>
      <c r="V28" s="7" t="str">
        <f t="shared" si="1"/>
        <v/>
      </c>
      <c r="W28" s="7" t="str">
        <f t="shared" si="2"/>
        <v/>
      </c>
      <c r="X28" s="7" t="str">
        <f t="shared" si="3"/>
        <v/>
      </c>
      <c r="Y28" s="7" t="str">
        <f>IF(I28="一般",COUNTA(K28,N28,#REF!),"")</f>
        <v/>
      </c>
    </row>
    <row r="29" spans="2:25" ht="22.5" customHeight="1">
      <c r="B29" s="135">
        <v>25</v>
      </c>
      <c r="C29" s="136"/>
      <c r="D29" s="136"/>
      <c r="E29" s="136"/>
      <c r="F29" s="136"/>
      <c r="G29" s="136"/>
      <c r="H29" s="136"/>
      <c r="I29" s="136"/>
      <c r="J29" s="136"/>
      <c r="K29" s="136"/>
      <c r="L29" s="137"/>
      <c r="M29" s="138" t="str">
        <f>IF(K29="","",VLOOKUP(K29,【HP掲載時は非表示】競技会情報!$G$3:$H$42,2,FALSE))</f>
        <v/>
      </c>
      <c r="N29" s="136"/>
      <c r="O29" s="137"/>
      <c r="P29" s="138" t="str">
        <f>IF(N29="","",VLOOKUP(N29,【HP掲載時は非表示】競技会情報!$G$3:$H$42,2,FALSE))</f>
        <v/>
      </c>
      <c r="Q29" s="136"/>
      <c r="R29" s="137"/>
      <c r="U29" s="7" t="str">
        <f t="shared" si="0"/>
        <v/>
      </c>
      <c r="V29" s="7" t="str">
        <f t="shared" si="1"/>
        <v/>
      </c>
      <c r="W29" s="7" t="str">
        <f t="shared" si="2"/>
        <v/>
      </c>
      <c r="X29" s="7" t="str">
        <f t="shared" si="3"/>
        <v/>
      </c>
      <c r="Y29" s="7" t="str">
        <f>IF(I29="一般",COUNTA(K29,N29,#REF!),"")</f>
        <v/>
      </c>
    </row>
    <row r="30" spans="2:25" ht="22.5" customHeight="1">
      <c r="B30" s="135">
        <v>26</v>
      </c>
      <c r="C30" s="136"/>
      <c r="D30" s="136"/>
      <c r="E30" s="136"/>
      <c r="F30" s="136"/>
      <c r="G30" s="136"/>
      <c r="H30" s="136"/>
      <c r="I30" s="136"/>
      <c r="J30" s="136"/>
      <c r="K30" s="136"/>
      <c r="L30" s="137"/>
      <c r="M30" s="138" t="str">
        <f>IF(K30="","",VLOOKUP(K30,【HP掲載時は非表示】競技会情報!$G$3:$H$42,2,FALSE))</f>
        <v/>
      </c>
      <c r="N30" s="136"/>
      <c r="O30" s="137"/>
      <c r="P30" s="138" t="str">
        <f>IF(N30="","",VLOOKUP(N30,【HP掲載時は非表示】競技会情報!$G$3:$H$42,2,FALSE))</f>
        <v/>
      </c>
      <c r="Q30" s="136"/>
      <c r="R30" s="137"/>
      <c r="U30" s="7" t="str">
        <f t="shared" si="0"/>
        <v/>
      </c>
      <c r="V30" s="7" t="str">
        <f t="shared" si="1"/>
        <v/>
      </c>
      <c r="W30" s="7" t="str">
        <f t="shared" si="2"/>
        <v/>
      </c>
      <c r="X30" s="7" t="str">
        <f t="shared" si="3"/>
        <v/>
      </c>
      <c r="Y30" s="7" t="str">
        <f>IF(I30="一般",COUNTA(K30,N30,#REF!),"")</f>
        <v/>
      </c>
    </row>
    <row r="31" spans="2:25" ht="22.5" customHeight="1">
      <c r="B31" s="135">
        <v>27</v>
      </c>
      <c r="C31" s="136"/>
      <c r="D31" s="136"/>
      <c r="E31" s="136"/>
      <c r="F31" s="136"/>
      <c r="G31" s="136"/>
      <c r="H31" s="136"/>
      <c r="I31" s="136"/>
      <c r="J31" s="136"/>
      <c r="K31" s="136"/>
      <c r="L31" s="137"/>
      <c r="M31" s="138" t="str">
        <f>IF(K31="","",VLOOKUP(K31,【HP掲載時は非表示】競技会情報!$G$3:$H$42,2,FALSE))</f>
        <v/>
      </c>
      <c r="N31" s="136"/>
      <c r="O31" s="137"/>
      <c r="P31" s="138" t="str">
        <f>IF(N31="","",VLOOKUP(N31,【HP掲載時は非表示】競技会情報!$G$3:$H$42,2,FALSE))</f>
        <v/>
      </c>
      <c r="Q31" s="136"/>
      <c r="R31" s="137"/>
      <c r="U31" s="7" t="str">
        <f t="shared" si="0"/>
        <v/>
      </c>
      <c r="V31" s="7" t="str">
        <f t="shared" si="1"/>
        <v/>
      </c>
      <c r="W31" s="7" t="str">
        <f t="shared" si="2"/>
        <v/>
      </c>
      <c r="X31" s="7" t="str">
        <f t="shared" si="3"/>
        <v/>
      </c>
      <c r="Y31" s="7" t="str">
        <f>IF(I31="一般",COUNTA(K31,N31,#REF!),"")</f>
        <v/>
      </c>
    </row>
    <row r="32" spans="2:25" ht="22.5" customHeight="1">
      <c r="B32" s="135">
        <v>28</v>
      </c>
      <c r="C32" s="136"/>
      <c r="D32" s="136"/>
      <c r="E32" s="136"/>
      <c r="F32" s="136"/>
      <c r="G32" s="136"/>
      <c r="H32" s="136"/>
      <c r="I32" s="136"/>
      <c r="J32" s="136"/>
      <c r="K32" s="136"/>
      <c r="L32" s="137"/>
      <c r="M32" s="138" t="str">
        <f>IF(K32="","",VLOOKUP(K32,【HP掲載時は非表示】競技会情報!$G$3:$H$42,2,FALSE))</f>
        <v/>
      </c>
      <c r="N32" s="136"/>
      <c r="O32" s="137"/>
      <c r="P32" s="138" t="str">
        <f>IF(N32="","",VLOOKUP(N32,【HP掲載時は非表示】競技会情報!$G$3:$H$42,2,FALSE))</f>
        <v/>
      </c>
      <c r="Q32" s="136"/>
      <c r="R32" s="137"/>
      <c r="U32" s="7" t="str">
        <f t="shared" si="0"/>
        <v/>
      </c>
      <c r="V32" s="7" t="str">
        <f t="shared" si="1"/>
        <v/>
      </c>
      <c r="W32" s="7" t="str">
        <f t="shared" si="2"/>
        <v/>
      </c>
      <c r="X32" s="7" t="str">
        <f t="shared" si="3"/>
        <v/>
      </c>
      <c r="Y32" s="7" t="str">
        <f>IF(I32="一般",COUNTA(K32,N32,#REF!),"")</f>
        <v/>
      </c>
    </row>
    <row r="33" spans="2:25" ht="22.5" customHeight="1">
      <c r="B33" s="135">
        <v>29</v>
      </c>
      <c r="C33" s="136"/>
      <c r="D33" s="136"/>
      <c r="E33" s="136"/>
      <c r="F33" s="136"/>
      <c r="G33" s="136"/>
      <c r="H33" s="136"/>
      <c r="I33" s="136"/>
      <c r="J33" s="136"/>
      <c r="K33" s="136"/>
      <c r="L33" s="137"/>
      <c r="M33" s="138" t="str">
        <f>IF(K33="","",VLOOKUP(K33,【HP掲載時は非表示】競技会情報!$G$3:$H$42,2,FALSE))</f>
        <v/>
      </c>
      <c r="N33" s="136"/>
      <c r="O33" s="137"/>
      <c r="P33" s="138" t="str">
        <f>IF(N33="","",VLOOKUP(N33,【HP掲載時は非表示】競技会情報!$G$3:$H$42,2,FALSE))</f>
        <v/>
      </c>
      <c r="Q33" s="136"/>
      <c r="R33" s="137"/>
      <c r="U33" s="7" t="str">
        <f t="shared" si="0"/>
        <v/>
      </c>
      <c r="V33" s="7" t="str">
        <f t="shared" si="1"/>
        <v/>
      </c>
      <c r="W33" s="7" t="str">
        <f t="shared" si="2"/>
        <v/>
      </c>
      <c r="X33" s="7" t="str">
        <f t="shared" si="3"/>
        <v/>
      </c>
      <c r="Y33" s="7" t="str">
        <f>IF(I33="一般",COUNTA(K33,N33,#REF!),"")</f>
        <v/>
      </c>
    </row>
    <row r="34" spans="2:25" ht="22.5" customHeight="1">
      <c r="B34" s="135">
        <v>30</v>
      </c>
      <c r="C34" s="136"/>
      <c r="D34" s="136"/>
      <c r="E34" s="136"/>
      <c r="F34" s="136"/>
      <c r="G34" s="136"/>
      <c r="H34" s="136"/>
      <c r="I34" s="136"/>
      <c r="J34" s="136"/>
      <c r="K34" s="136"/>
      <c r="L34" s="137"/>
      <c r="M34" s="138" t="str">
        <f>IF(K34="","",VLOOKUP(K34,【HP掲載時は非表示】競技会情報!$G$3:$H$42,2,FALSE))</f>
        <v/>
      </c>
      <c r="N34" s="136"/>
      <c r="O34" s="137"/>
      <c r="P34" s="138" t="str">
        <f>IF(N34="","",VLOOKUP(N34,【HP掲載時は非表示】競技会情報!$G$3:$H$42,2,FALSE))</f>
        <v/>
      </c>
      <c r="Q34" s="136"/>
      <c r="R34" s="137"/>
      <c r="U34" s="7" t="str">
        <f t="shared" si="0"/>
        <v/>
      </c>
      <c r="V34" s="7" t="str">
        <f t="shared" si="1"/>
        <v/>
      </c>
      <c r="W34" s="7" t="str">
        <f t="shared" si="2"/>
        <v/>
      </c>
      <c r="X34" s="7" t="str">
        <f t="shared" si="3"/>
        <v/>
      </c>
      <c r="Y34" s="7" t="str">
        <f>IF(I34="一般",COUNTA(K34,N34,#REF!),"")</f>
        <v/>
      </c>
    </row>
    <row r="35" spans="2:25" ht="22.5" customHeight="1">
      <c r="B35" s="135">
        <v>31</v>
      </c>
      <c r="C35" s="136"/>
      <c r="D35" s="136"/>
      <c r="E35" s="136"/>
      <c r="F35" s="136"/>
      <c r="G35" s="136"/>
      <c r="H35" s="136"/>
      <c r="I35" s="136"/>
      <c r="J35" s="136"/>
      <c r="K35" s="136"/>
      <c r="L35" s="137"/>
      <c r="M35" s="138" t="str">
        <f>IF(K35="","",VLOOKUP(K35,【HP掲載時は非表示】競技会情報!$G$3:$H$42,2,FALSE))</f>
        <v/>
      </c>
      <c r="N35" s="136"/>
      <c r="O35" s="137"/>
      <c r="P35" s="138" t="str">
        <f>IF(N35="","",VLOOKUP(N35,【HP掲載時は非表示】競技会情報!$G$3:$H$42,2,FALSE))</f>
        <v/>
      </c>
      <c r="Q35" s="136"/>
      <c r="R35" s="137"/>
      <c r="U35" s="7" t="str">
        <f t="shared" si="0"/>
        <v/>
      </c>
      <c r="V35" s="7" t="str">
        <f t="shared" si="1"/>
        <v/>
      </c>
      <c r="W35" s="7" t="str">
        <f t="shared" si="2"/>
        <v/>
      </c>
      <c r="X35" s="7" t="str">
        <f t="shared" si="3"/>
        <v/>
      </c>
      <c r="Y35" s="7" t="str">
        <f>IF(I35="一般",COUNTA(K35,N35,#REF!),"")</f>
        <v/>
      </c>
    </row>
    <row r="36" spans="2:25" ht="22.5" customHeight="1">
      <c r="B36" s="135">
        <v>32</v>
      </c>
      <c r="C36" s="136"/>
      <c r="D36" s="136"/>
      <c r="E36" s="136"/>
      <c r="F36" s="136"/>
      <c r="G36" s="136"/>
      <c r="H36" s="136"/>
      <c r="I36" s="136"/>
      <c r="J36" s="136"/>
      <c r="K36" s="136"/>
      <c r="L36" s="137"/>
      <c r="M36" s="138" t="str">
        <f>IF(K36="","",VLOOKUP(K36,【HP掲載時は非表示】競技会情報!$G$3:$H$42,2,FALSE))</f>
        <v/>
      </c>
      <c r="N36" s="136"/>
      <c r="O36" s="137"/>
      <c r="P36" s="138" t="str">
        <f>IF(N36="","",VLOOKUP(N36,【HP掲載時は非表示】競技会情報!$G$3:$H$42,2,FALSE))</f>
        <v/>
      </c>
      <c r="Q36" s="136"/>
      <c r="R36" s="137"/>
      <c r="U36" s="7" t="str">
        <f t="shared" si="0"/>
        <v/>
      </c>
      <c r="V36" s="7" t="str">
        <f t="shared" si="1"/>
        <v/>
      </c>
      <c r="W36" s="7" t="str">
        <f t="shared" si="2"/>
        <v/>
      </c>
      <c r="X36" s="7" t="str">
        <f t="shared" si="3"/>
        <v/>
      </c>
      <c r="Y36" s="7" t="str">
        <f>IF(I36="一般",COUNTA(K36,N36,#REF!),"")</f>
        <v/>
      </c>
    </row>
    <row r="37" spans="2:25" ht="22.5" customHeight="1">
      <c r="B37" s="135">
        <v>33</v>
      </c>
      <c r="C37" s="136"/>
      <c r="D37" s="136"/>
      <c r="E37" s="136"/>
      <c r="F37" s="136"/>
      <c r="G37" s="136"/>
      <c r="H37" s="136"/>
      <c r="I37" s="136"/>
      <c r="J37" s="136"/>
      <c r="K37" s="136"/>
      <c r="L37" s="137"/>
      <c r="M37" s="138" t="str">
        <f>IF(K37="","",VLOOKUP(K37,【HP掲載時は非表示】競技会情報!$G$3:$H$42,2,FALSE))</f>
        <v/>
      </c>
      <c r="N37" s="136"/>
      <c r="O37" s="137"/>
      <c r="P37" s="138" t="str">
        <f>IF(N37="","",VLOOKUP(N37,【HP掲載時は非表示】競技会情報!$G$3:$H$42,2,FALSE))</f>
        <v/>
      </c>
      <c r="Q37" s="136"/>
      <c r="R37" s="137"/>
      <c r="U37" s="7" t="str">
        <f t="shared" si="0"/>
        <v/>
      </c>
      <c r="V37" s="7" t="str">
        <f t="shared" si="1"/>
        <v/>
      </c>
      <c r="W37" s="7" t="str">
        <f t="shared" si="2"/>
        <v/>
      </c>
      <c r="X37" s="7" t="str">
        <f t="shared" si="3"/>
        <v/>
      </c>
      <c r="Y37" s="7" t="str">
        <f>IF(I37="一般",COUNTA(K37,N37,#REF!),"")</f>
        <v/>
      </c>
    </row>
    <row r="38" spans="2:25" ht="22.5" customHeight="1">
      <c r="B38" s="135">
        <v>34</v>
      </c>
      <c r="C38" s="136"/>
      <c r="D38" s="136"/>
      <c r="E38" s="136"/>
      <c r="F38" s="136"/>
      <c r="G38" s="136"/>
      <c r="H38" s="136"/>
      <c r="I38" s="136"/>
      <c r="J38" s="136"/>
      <c r="K38" s="136"/>
      <c r="L38" s="137"/>
      <c r="M38" s="138" t="str">
        <f>IF(K38="","",VLOOKUP(K38,【HP掲載時は非表示】競技会情報!$G$3:$H$42,2,FALSE))</f>
        <v/>
      </c>
      <c r="N38" s="136"/>
      <c r="O38" s="137"/>
      <c r="P38" s="138" t="str">
        <f>IF(N38="","",VLOOKUP(N38,【HP掲載時は非表示】競技会情報!$G$3:$H$42,2,FALSE))</f>
        <v/>
      </c>
      <c r="Q38" s="136"/>
      <c r="R38" s="137"/>
      <c r="U38" s="7" t="str">
        <f t="shared" si="0"/>
        <v/>
      </c>
      <c r="V38" s="7" t="str">
        <f t="shared" si="1"/>
        <v/>
      </c>
      <c r="W38" s="7" t="str">
        <f t="shared" si="2"/>
        <v/>
      </c>
      <c r="X38" s="7" t="str">
        <f t="shared" si="3"/>
        <v/>
      </c>
      <c r="Y38" s="7" t="str">
        <f>IF(I38="一般",COUNTA(K38,N38,#REF!),"")</f>
        <v/>
      </c>
    </row>
    <row r="39" spans="2:25" ht="22.5" customHeight="1">
      <c r="B39" s="135">
        <v>35</v>
      </c>
      <c r="C39" s="136"/>
      <c r="D39" s="136"/>
      <c r="E39" s="136"/>
      <c r="F39" s="136"/>
      <c r="G39" s="136"/>
      <c r="H39" s="136"/>
      <c r="I39" s="136"/>
      <c r="J39" s="136"/>
      <c r="K39" s="136"/>
      <c r="L39" s="137"/>
      <c r="M39" s="138" t="str">
        <f>IF(K39="","",VLOOKUP(K39,【HP掲載時は非表示】競技会情報!$G$3:$H$42,2,FALSE))</f>
        <v/>
      </c>
      <c r="N39" s="136"/>
      <c r="O39" s="137"/>
      <c r="P39" s="138" t="str">
        <f>IF(N39="","",VLOOKUP(N39,【HP掲載時は非表示】競技会情報!$G$3:$H$42,2,FALSE))</f>
        <v/>
      </c>
      <c r="Q39" s="136"/>
      <c r="R39" s="137"/>
      <c r="U39" s="7" t="str">
        <f t="shared" si="0"/>
        <v/>
      </c>
      <c r="V39" s="7" t="str">
        <f t="shared" si="1"/>
        <v/>
      </c>
      <c r="W39" s="7" t="str">
        <f t="shared" si="2"/>
        <v/>
      </c>
      <c r="X39" s="7" t="str">
        <f t="shared" si="3"/>
        <v/>
      </c>
      <c r="Y39" s="7" t="str">
        <f>IF(I39="一般",COUNTA(K39,N39,#REF!),"")</f>
        <v/>
      </c>
    </row>
    <row r="40" spans="2:25" ht="22.5" customHeight="1">
      <c r="B40" s="135">
        <v>36</v>
      </c>
      <c r="C40" s="136"/>
      <c r="D40" s="136"/>
      <c r="E40" s="136"/>
      <c r="F40" s="136"/>
      <c r="G40" s="136"/>
      <c r="H40" s="136"/>
      <c r="I40" s="136"/>
      <c r="J40" s="136"/>
      <c r="K40" s="136"/>
      <c r="L40" s="137"/>
      <c r="M40" s="138" t="str">
        <f>IF(K40="","",VLOOKUP(K40,【HP掲載時は非表示】競技会情報!$G$3:$H$42,2,FALSE))</f>
        <v/>
      </c>
      <c r="N40" s="136"/>
      <c r="O40" s="137"/>
      <c r="P40" s="138" t="str">
        <f>IF(N40="","",VLOOKUP(N40,【HP掲載時は非表示】競技会情報!$G$3:$H$42,2,FALSE))</f>
        <v/>
      </c>
      <c r="Q40" s="136"/>
      <c r="R40" s="137"/>
      <c r="U40" s="7" t="str">
        <f t="shared" si="0"/>
        <v/>
      </c>
      <c r="V40" s="7" t="str">
        <f t="shared" si="1"/>
        <v/>
      </c>
      <c r="W40" s="7" t="str">
        <f t="shared" si="2"/>
        <v/>
      </c>
      <c r="X40" s="7" t="str">
        <f t="shared" si="3"/>
        <v/>
      </c>
      <c r="Y40" s="7" t="str">
        <f>IF(I40="一般",COUNTA(K40,N40,#REF!),"")</f>
        <v/>
      </c>
    </row>
    <row r="41" spans="2:25" ht="22.5" customHeight="1">
      <c r="B41" s="135">
        <v>37</v>
      </c>
      <c r="C41" s="136"/>
      <c r="D41" s="136"/>
      <c r="E41" s="136"/>
      <c r="F41" s="136"/>
      <c r="G41" s="136"/>
      <c r="H41" s="136"/>
      <c r="I41" s="136"/>
      <c r="J41" s="136"/>
      <c r="K41" s="136"/>
      <c r="L41" s="137"/>
      <c r="M41" s="138" t="str">
        <f>IF(K41="","",VLOOKUP(K41,【HP掲載時は非表示】競技会情報!$G$3:$H$42,2,FALSE))</f>
        <v/>
      </c>
      <c r="N41" s="136"/>
      <c r="O41" s="137"/>
      <c r="P41" s="138" t="str">
        <f>IF(N41="","",VLOOKUP(N41,【HP掲載時は非表示】競技会情報!$G$3:$H$42,2,FALSE))</f>
        <v/>
      </c>
      <c r="Q41" s="136"/>
      <c r="R41" s="137"/>
      <c r="U41" s="7" t="str">
        <f t="shared" si="0"/>
        <v/>
      </c>
      <c r="V41" s="7" t="str">
        <f t="shared" si="1"/>
        <v/>
      </c>
      <c r="W41" s="7" t="str">
        <f t="shared" si="2"/>
        <v/>
      </c>
      <c r="X41" s="7" t="str">
        <f t="shared" si="3"/>
        <v/>
      </c>
      <c r="Y41" s="7" t="str">
        <f>IF(I41="一般",COUNTA(K41,N41,#REF!),"")</f>
        <v/>
      </c>
    </row>
    <row r="42" spans="2:25" ht="22.5" customHeight="1">
      <c r="B42" s="135">
        <v>38</v>
      </c>
      <c r="C42" s="136"/>
      <c r="D42" s="136"/>
      <c r="E42" s="136"/>
      <c r="F42" s="136"/>
      <c r="G42" s="136"/>
      <c r="H42" s="136"/>
      <c r="I42" s="136"/>
      <c r="J42" s="136"/>
      <c r="K42" s="136"/>
      <c r="L42" s="137"/>
      <c r="M42" s="138" t="str">
        <f>IF(K42="","",VLOOKUP(K42,【HP掲載時は非表示】競技会情報!$G$3:$H$42,2,FALSE))</f>
        <v/>
      </c>
      <c r="N42" s="136"/>
      <c r="O42" s="137"/>
      <c r="P42" s="138" t="str">
        <f>IF(N42="","",VLOOKUP(N42,【HP掲載時は非表示】競技会情報!$G$3:$H$42,2,FALSE))</f>
        <v/>
      </c>
      <c r="Q42" s="136"/>
      <c r="R42" s="137"/>
      <c r="U42" s="7" t="str">
        <f t="shared" si="0"/>
        <v/>
      </c>
      <c r="V42" s="7" t="str">
        <f t="shared" si="1"/>
        <v/>
      </c>
      <c r="W42" s="7" t="str">
        <f t="shared" si="2"/>
        <v/>
      </c>
      <c r="X42" s="7" t="str">
        <f t="shared" si="3"/>
        <v/>
      </c>
      <c r="Y42" s="7" t="str">
        <f>IF(I42="一般",COUNTA(K42,N42,#REF!),"")</f>
        <v/>
      </c>
    </row>
    <row r="43" spans="2:25" ht="22.5" customHeight="1">
      <c r="B43" s="135">
        <v>39</v>
      </c>
      <c r="C43" s="136"/>
      <c r="D43" s="136"/>
      <c r="E43" s="136"/>
      <c r="F43" s="136"/>
      <c r="G43" s="136"/>
      <c r="H43" s="136"/>
      <c r="I43" s="136"/>
      <c r="J43" s="136"/>
      <c r="K43" s="136"/>
      <c r="L43" s="137"/>
      <c r="M43" s="138" t="str">
        <f>IF(K43="","",VLOOKUP(K43,【HP掲載時は非表示】競技会情報!$G$3:$H$42,2,FALSE))</f>
        <v/>
      </c>
      <c r="N43" s="136"/>
      <c r="O43" s="137"/>
      <c r="P43" s="138" t="str">
        <f>IF(N43="","",VLOOKUP(N43,【HP掲載時は非表示】競技会情報!$G$3:$H$42,2,FALSE))</f>
        <v/>
      </c>
      <c r="Q43" s="136"/>
      <c r="R43" s="137"/>
      <c r="U43" s="7" t="str">
        <f t="shared" si="0"/>
        <v/>
      </c>
      <c r="V43" s="7" t="str">
        <f t="shared" si="1"/>
        <v/>
      </c>
      <c r="W43" s="7" t="str">
        <f t="shared" si="2"/>
        <v/>
      </c>
      <c r="X43" s="7" t="str">
        <f t="shared" si="3"/>
        <v/>
      </c>
      <c r="Y43" s="7" t="str">
        <f>IF(I43="一般",COUNTA(K43,N43,#REF!),"")</f>
        <v/>
      </c>
    </row>
    <row r="44" spans="2:25" ht="22.5" customHeight="1">
      <c r="B44" s="135">
        <v>40</v>
      </c>
      <c r="C44" s="136"/>
      <c r="D44" s="136"/>
      <c r="E44" s="136"/>
      <c r="F44" s="136"/>
      <c r="G44" s="136"/>
      <c r="H44" s="136"/>
      <c r="I44" s="136"/>
      <c r="J44" s="136"/>
      <c r="K44" s="136"/>
      <c r="L44" s="137"/>
      <c r="M44" s="138" t="str">
        <f>IF(K44="","",VLOOKUP(K44,【HP掲載時は非表示】競技会情報!$G$3:$H$42,2,FALSE))</f>
        <v/>
      </c>
      <c r="N44" s="136"/>
      <c r="O44" s="137"/>
      <c r="P44" s="138" t="str">
        <f>IF(N44="","",VLOOKUP(N44,【HP掲載時は非表示】競技会情報!$G$3:$H$42,2,FALSE))</f>
        <v/>
      </c>
      <c r="Q44" s="136"/>
      <c r="R44" s="137"/>
      <c r="U44" s="7" t="str">
        <f t="shared" si="0"/>
        <v/>
      </c>
      <c r="V44" s="7" t="str">
        <f t="shared" si="1"/>
        <v/>
      </c>
      <c r="W44" s="7" t="str">
        <f t="shared" si="2"/>
        <v/>
      </c>
      <c r="X44" s="7" t="str">
        <f t="shared" si="3"/>
        <v/>
      </c>
      <c r="Y44" s="7" t="str">
        <f>IF(I44="一般",COUNTA(K44,N44,#REF!),"")</f>
        <v/>
      </c>
    </row>
    <row r="45" spans="2:25" ht="22.5" customHeight="1">
      <c r="B45" s="135">
        <v>41</v>
      </c>
      <c r="C45" s="136"/>
      <c r="D45" s="136"/>
      <c r="E45" s="136"/>
      <c r="F45" s="136"/>
      <c r="G45" s="136"/>
      <c r="H45" s="136"/>
      <c r="I45" s="136"/>
      <c r="J45" s="136"/>
      <c r="K45" s="136"/>
      <c r="L45" s="137"/>
      <c r="M45" s="138" t="str">
        <f>IF(K45="","",VLOOKUP(K45,【HP掲載時は非表示】競技会情報!$G$3:$H$42,2,FALSE))</f>
        <v/>
      </c>
      <c r="N45" s="136"/>
      <c r="O45" s="137"/>
      <c r="P45" s="138" t="str">
        <f>IF(N45="","",VLOOKUP(N45,【HP掲載時は非表示】競技会情報!$G$3:$H$42,2,FALSE))</f>
        <v/>
      </c>
      <c r="Q45" s="136"/>
      <c r="R45" s="137"/>
      <c r="U45" s="7" t="str">
        <f t="shared" si="0"/>
        <v/>
      </c>
      <c r="V45" s="7" t="str">
        <f t="shared" si="1"/>
        <v/>
      </c>
      <c r="W45" s="7" t="str">
        <f t="shared" si="2"/>
        <v/>
      </c>
      <c r="X45" s="7" t="str">
        <f t="shared" si="3"/>
        <v/>
      </c>
      <c r="Y45" s="7" t="str">
        <f>IF(I45="一般",COUNTA(K45,N45,#REF!),"")</f>
        <v/>
      </c>
    </row>
    <row r="46" spans="2:25" ht="22.5" customHeight="1">
      <c r="B46" s="135">
        <v>42</v>
      </c>
      <c r="C46" s="136"/>
      <c r="D46" s="136"/>
      <c r="E46" s="136"/>
      <c r="F46" s="136"/>
      <c r="G46" s="136"/>
      <c r="H46" s="136"/>
      <c r="I46" s="136"/>
      <c r="J46" s="136"/>
      <c r="K46" s="136"/>
      <c r="L46" s="137"/>
      <c r="M46" s="138" t="str">
        <f>IF(K46="","",VLOOKUP(K46,【HP掲載時は非表示】競技会情報!$G$3:$H$42,2,FALSE))</f>
        <v/>
      </c>
      <c r="N46" s="136"/>
      <c r="O46" s="137"/>
      <c r="P46" s="138" t="str">
        <f>IF(N46="","",VLOOKUP(N46,【HP掲載時は非表示】競技会情報!$G$3:$H$42,2,FALSE))</f>
        <v/>
      </c>
      <c r="Q46" s="136"/>
      <c r="R46" s="137"/>
      <c r="U46" s="7" t="str">
        <f t="shared" si="0"/>
        <v/>
      </c>
      <c r="V46" s="7" t="str">
        <f t="shared" si="1"/>
        <v/>
      </c>
      <c r="W46" s="7" t="str">
        <f t="shared" si="2"/>
        <v/>
      </c>
      <c r="X46" s="7" t="str">
        <f t="shared" si="3"/>
        <v/>
      </c>
      <c r="Y46" s="7" t="str">
        <f>IF(I46="一般",COUNTA(K46,N46,#REF!),"")</f>
        <v/>
      </c>
    </row>
    <row r="47" spans="2:25" ht="22.5" customHeight="1">
      <c r="B47" s="135">
        <v>43</v>
      </c>
      <c r="C47" s="136"/>
      <c r="D47" s="136"/>
      <c r="E47" s="136"/>
      <c r="F47" s="136"/>
      <c r="G47" s="136"/>
      <c r="H47" s="136"/>
      <c r="I47" s="136"/>
      <c r="J47" s="136"/>
      <c r="K47" s="136"/>
      <c r="L47" s="137"/>
      <c r="M47" s="138" t="str">
        <f>IF(K47="","",VLOOKUP(K47,【HP掲載時は非表示】競技会情報!$G$3:$H$42,2,FALSE))</f>
        <v/>
      </c>
      <c r="N47" s="136"/>
      <c r="O47" s="137"/>
      <c r="P47" s="138" t="str">
        <f>IF(N47="","",VLOOKUP(N47,【HP掲載時は非表示】競技会情報!$G$3:$H$42,2,FALSE))</f>
        <v/>
      </c>
      <c r="Q47" s="136"/>
      <c r="R47" s="137"/>
      <c r="U47" s="7" t="str">
        <f t="shared" si="0"/>
        <v/>
      </c>
      <c r="V47" s="7" t="str">
        <f t="shared" si="1"/>
        <v/>
      </c>
      <c r="W47" s="7" t="str">
        <f t="shared" si="2"/>
        <v/>
      </c>
      <c r="X47" s="7" t="str">
        <f t="shared" si="3"/>
        <v/>
      </c>
      <c r="Y47" s="7" t="str">
        <f>IF(I47="一般",COUNTA(K47,N47,#REF!),"")</f>
        <v/>
      </c>
    </row>
    <row r="48" spans="2:25" ht="22.5" customHeight="1">
      <c r="B48" s="135">
        <v>44</v>
      </c>
      <c r="C48" s="136"/>
      <c r="D48" s="136"/>
      <c r="E48" s="136"/>
      <c r="F48" s="136"/>
      <c r="G48" s="136"/>
      <c r="H48" s="136"/>
      <c r="I48" s="136"/>
      <c r="J48" s="136"/>
      <c r="K48" s="136"/>
      <c r="L48" s="137"/>
      <c r="M48" s="138" t="str">
        <f>IF(K48="","",VLOOKUP(K48,【HP掲載時は非表示】競技会情報!$G$3:$H$42,2,FALSE))</f>
        <v/>
      </c>
      <c r="N48" s="136"/>
      <c r="O48" s="137"/>
      <c r="P48" s="138" t="str">
        <f>IF(N48="","",VLOOKUP(N48,【HP掲載時は非表示】競技会情報!$G$3:$H$42,2,FALSE))</f>
        <v/>
      </c>
      <c r="Q48" s="136"/>
      <c r="R48" s="137"/>
      <c r="U48" s="7" t="str">
        <f t="shared" si="0"/>
        <v/>
      </c>
      <c r="V48" s="7" t="str">
        <f t="shared" si="1"/>
        <v/>
      </c>
      <c r="W48" s="7" t="str">
        <f t="shared" si="2"/>
        <v/>
      </c>
      <c r="X48" s="7" t="str">
        <f t="shared" si="3"/>
        <v/>
      </c>
      <c r="Y48" s="7" t="str">
        <f>IF(I48="一般",COUNTA(K48,N48,#REF!),"")</f>
        <v/>
      </c>
    </row>
    <row r="49" spans="2:25" ht="22.5" customHeight="1">
      <c r="B49" s="135">
        <v>45</v>
      </c>
      <c r="C49" s="136"/>
      <c r="D49" s="136"/>
      <c r="E49" s="136"/>
      <c r="F49" s="136"/>
      <c r="G49" s="136"/>
      <c r="H49" s="136"/>
      <c r="I49" s="136"/>
      <c r="J49" s="136"/>
      <c r="K49" s="136"/>
      <c r="L49" s="137"/>
      <c r="M49" s="138" t="str">
        <f>IF(K49="","",VLOOKUP(K49,【HP掲載時は非表示】競技会情報!$G$3:$H$42,2,FALSE))</f>
        <v/>
      </c>
      <c r="N49" s="136"/>
      <c r="O49" s="137"/>
      <c r="P49" s="138" t="str">
        <f>IF(N49="","",VLOOKUP(N49,【HP掲載時は非表示】競技会情報!$G$3:$H$42,2,FALSE))</f>
        <v/>
      </c>
      <c r="Q49" s="136"/>
      <c r="R49" s="137"/>
      <c r="U49" s="7" t="str">
        <f t="shared" si="0"/>
        <v/>
      </c>
      <c r="V49" s="7" t="str">
        <f t="shared" si="1"/>
        <v/>
      </c>
      <c r="W49" s="7" t="str">
        <f t="shared" si="2"/>
        <v/>
      </c>
      <c r="X49" s="7" t="str">
        <f t="shared" si="3"/>
        <v/>
      </c>
      <c r="Y49" s="7" t="str">
        <f>IF(I49="一般",COUNTA(K49,N49,#REF!),"")</f>
        <v/>
      </c>
    </row>
    <row r="50" spans="2:25" ht="22.5" customHeight="1">
      <c r="B50" s="135">
        <v>46</v>
      </c>
      <c r="C50" s="136"/>
      <c r="D50" s="136"/>
      <c r="E50" s="136"/>
      <c r="F50" s="136"/>
      <c r="G50" s="136"/>
      <c r="H50" s="136"/>
      <c r="I50" s="136"/>
      <c r="J50" s="136"/>
      <c r="K50" s="136"/>
      <c r="L50" s="137"/>
      <c r="M50" s="138" t="str">
        <f>IF(K50="","",VLOOKUP(K50,【HP掲載時は非表示】競技会情報!$G$3:$H$42,2,FALSE))</f>
        <v/>
      </c>
      <c r="N50" s="136"/>
      <c r="O50" s="137"/>
      <c r="P50" s="138" t="str">
        <f>IF(N50="","",VLOOKUP(N50,【HP掲載時は非表示】競技会情報!$G$3:$H$42,2,FALSE))</f>
        <v/>
      </c>
      <c r="Q50" s="136"/>
      <c r="R50" s="137"/>
      <c r="U50" s="7" t="str">
        <f t="shared" si="0"/>
        <v/>
      </c>
      <c r="V50" s="7" t="str">
        <f t="shared" si="1"/>
        <v/>
      </c>
      <c r="W50" s="7" t="str">
        <f t="shared" si="2"/>
        <v/>
      </c>
      <c r="X50" s="7" t="str">
        <f t="shared" si="3"/>
        <v/>
      </c>
      <c r="Y50" s="7" t="str">
        <f>IF(I50="一般",COUNTA(K50,N50,#REF!),"")</f>
        <v/>
      </c>
    </row>
    <row r="51" spans="2:25" ht="22.5" customHeight="1">
      <c r="B51" s="135">
        <v>47</v>
      </c>
      <c r="C51" s="136"/>
      <c r="D51" s="136"/>
      <c r="E51" s="136"/>
      <c r="F51" s="136"/>
      <c r="G51" s="136"/>
      <c r="H51" s="136"/>
      <c r="I51" s="136"/>
      <c r="J51" s="136"/>
      <c r="K51" s="136"/>
      <c r="L51" s="137"/>
      <c r="M51" s="138" t="str">
        <f>IF(K51="","",VLOOKUP(K51,【HP掲載時は非表示】競技会情報!$G$3:$H$42,2,FALSE))</f>
        <v/>
      </c>
      <c r="N51" s="136"/>
      <c r="O51" s="137"/>
      <c r="P51" s="138" t="str">
        <f>IF(N51="","",VLOOKUP(N51,【HP掲載時は非表示】競技会情報!$G$3:$H$42,2,FALSE))</f>
        <v/>
      </c>
      <c r="Q51" s="136"/>
      <c r="R51" s="137"/>
      <c r="U51" s="7" t="str">
        <f t="shared" si="0"/>
        <v/>
      </c>
      <c r="V51" s="7" t="str">
        <f t="shared" si="1"/>
        <v/>
      </c>
      <c r="W51" s="7" t="str">
        <f t="shared" si="2"/>
        <v/>
      </c>
      <c r="X51" s="7" t="str">
        <f t="shared" si="3"/>
        <v/>
      </c>
      <c r="Y51" s="7" t="str">
        <f>IF(I51="一般",COUNTA(K51,N51,#REF!),"")</f>
        <v/>
      </c>
    </row>
    <row r="52" spans="2:25" ht="22.5" customHeight="1">
      <c r="B52" s="135">
        <v>48</v>
      </c>
      <c r="C52" s="136"/>
      <c r="D52" s="136"/>
      <c r="E52" s="136"/>
      <c r="F52" s="136"/>
      <c r="G52" s="136"/>
      <c r="H52" s="136"/>
      <c r="I52" s="136"/>
      <c r="J52" s="136"/>
      <c r="K52" s="136"/>
      <c r="L52" s="137"/>
      <c r="M52" s="138" t="str">
        <f>IF(K52="","",VLOOKUP(K52,【HP掲載時は非表示】競技会情報!$G$3:$H$42,2,FALSE))</f>
        <v/>
      </c>
      <c r="N52" s="136"/>
      <c r="O52" s="137"/>
      <c r="P52" s="138" t="str">
        <f>IF(N52="","",VLOOKUP(N52,【HP掲載時は非表示】競技会情報!$G$3:$H$42,2,FALSE))</f>
        <v/>
      </c>
      <c r="Q52" s="136"/>
      <c r="R52" s="137"/>
      <c r="U52" s="7" t="str">
        <f t="shared" si="0"/>
        <v/>
      </c>
      <c r="V52" s="7" t="str">
        <f t="shared" si="1"/>
        <v/>
      </c>
      <c r="W52" s="7" t="str">
        <f t="shared" si="2"/>
        <v/>
      </c>
      <c r="X52" s="7" t="str">
        <f t="shared" si="3"/>
        <v/>
      </c>
      <c r="Y52" s="7" t="str">
        <f>IF(I52="一般",COUNTA(K52,N52,#REF!),"")</f>
        <v/>
      </c>
    </row>
    <row r="53" spans="2:25" ht="22.5" customHeight="1">
      <c r="B53" s="135">
        <v>49</v>
      </c>
      <c r="C53" s="136"/>
      <c r="D53" s="136"/>
      <c r="E53" s="136"/>
      <c r="F53" s="136"/>
      <c r="G53" s="136"/>
      <c r="H53" s="136"/>
      <c r="I53" s="136"/>
      <c r="J53" s="136"/>
      <c r="K53" s="136"/>
      <c r="L53" s="137"/>
      <c r="M53" s="138" t="str">
        <f>IF(K53="","",VLOOKUP(K53,【HP掲載時は非表示】競技会情報!$G$3:$H$42,2,FALSE))</f>
        <v/>
      </c>
      <c r="N53" s="136"/>
      <c r="O53" s="137"/>
      <c r="P53" s="138" t="str">
        <f>IF(N53="","",VLOOKUP(N53,【HP掲載時は非表示】競技会情報!$G$3:$H$42,2,FALSE))</f>
        <v/>
      </c>
      <c r="Q53" s="136"/>
      <c r="R53" s="137"/>
      <c r="U53" s="7" t="str">
        <f t="shared" si="0"/>
        <v/>
      </c>
      <c r="V53" s="7" t="str">
        <f t="shared" si="1"/>
        <v/>
      </c>
      <c r="W53" s="7" t="str">
        <f t="shared" si="2"/>
        <v/>
      </c>
      <c r="X53" s="7" t="str">
        <f t="shared" si="3"/>
        <v/>
      </c>
      <c r="Y53" s="7" t="str">
        <f>IF(I53="一般",COUNTA(K53,N53,#REF!),"")</f>
        <v/>
      </c>
    </row>
    <row r="54" spans="2:25" ht="22.5" customHeight="1">
      <c r="B54" s="135">
        <v>50</v>
      </c>
      <c r="C54" s="136"/>
      <c r="D54" s="136"/>
      <c r="E54" s="136"/>
      <c r="F54" s="136"/>
      <c r="G54" s="136"/>
      <c r="H54" s="136"/>
      <c r="I54" s="136"/>
      <c r="J54" s="136"/>
      <c r="K54" s="136"/>
      <c r="L54" s="137"/>
      <c r="M54" s="138" t="str">
        <f>IF(K54="","",VLOOKUP(K54,【HP掲載時は非表示】競技会情報!$G$3:$H$42,2,FALSE))</f>
        <v/>
      </c>
      <c r="N54" s="136"/>
      <c r="O54" s="137"/>
      <c r="P54" s="138" t="str">
        <f>IF(N54="","",VLOOKUP(N54,【HP掲載時は非表示】競技会情報!$G$3:$H$42,2,FALSE))</f>
        <v/>
      </c>
      <c r="Q54" s="136"/>
      <c r="R54" s="137"/>
      <c r="U54" s="7" t="str">
        <f t="shared" si="0"/>
        <v/>
      </c>
      <c r="V54" s="7" t="str">
        <f t="shared" si="1"/>
        <v/>
      </c>
      <c r="W54" s="7" t="str">
        <f t="shared" si="2"/>
        <v/>
      </c>
      <c r="X54" s="7" t="str">
        <f t="shared" si="3"/>
        <v/>
      </c>
      <c r="Y54" s="7" t="str">
        <f>IF(I54="一般",COUNTA(K54,N54,#REF!),"")</f>
        <v/>
      </c>
    </row>
    <row r="55" spans="2:25" ht="22.5" customHeight="1">
      <c r="B55" s="135">
        <v>51</v>
      </c>
      <c r="C55" s="136"/>
      <c r="D55" s="136"/>
      <c r="E55" s="136"/>
      <c r="F55" s="136"/>
      <c r="G55" s="136"/>
      <c r="H55" s="136"/>
      <c r="I55" s="136"/>
      <c r="J55" s="136"/>
      <c r="K55" s="136"/>
      <c r="L55" s="137"/>
      <c r="M55" s="138" t="str">
        <f>IF(K55="","",VLOOKUP(K55,【HP掲載時は非表示】競技会情報!$G$3:$H$42,2,FALSE))</f>
        <v/>
      </c>
      <c r="N55" s="136"/>
      <c r="O55" s="137"/>
      <c r="P55" s="138" t="str">
        <f>IF(N55="","",VLOOKUP(N55,【HP掲載時は非表示】競技会情報!$G$3:$H$42,2,FALSE))</f>
        <v/>
      </c>
      <c r="Q55" s="136"/>
      <c r="R55" s="137"/>
      <c r="U55" s="7" t="str">
        <f t="shared" si="0"/>
        <v/>
      </c>
      <c r="V55" s="7" t="str">
        <f t="shared" si="1"/>
        <v/>
      </c>
      <c r="W55" s="7" t="str">
        <f t="shared" si="2"/>
        <v/>
      </c>
      <c r="X55" s="7" t="str">
        <f t="shared" si="3"/>
        <v/>
      </c>
      <c r="Y55" s="7" t="str">
        <f>IF(I55="一般",COUNTA(K55,N55,#REF!),"")</f>
        <v/>
      </c>
    </row>
    <row r="56" spans="2:25" ht="22.5" customHeight="1">
      <c r="B56" s="135">
        <v>52</v>
      </c>
      <c r="C56" s="136"/>
      <c r="D56" s="136"/>
      <c r="E56" s="136"/>
      <c r="F56" s="136"/>
      <c r="G56" s="136"/>
      <c r="H56" s="136"/>
      <c r="I56" s="136"/>
      <c r="J56" s="136"/>
      <c r="K56" s="136"/>
      <c r="L56" s="137"/>
      <c r="M56" s="138" t="str">
        <f>IF(K56="","",VLOOKUP(K56,【HP掲載時は非表示】競技会情報!$G$3:$H$42,2,FALSE))</f>
        <v/>
      </c>
      <c r="N56" s="136"/>
      <c r="O56" s="137"/>
      <c r="P56" s="138" t="str">
        <f>IF(N56="","",VLOOKUP(N56,【HP掲載時は非表示】競技会情報!$G$3:$H$42,2,FALSE))</f>
        <v/>
      </c>
      <c r="Q56" s="136"/>
      <c r="R56" s="137"/>
      <c r="U56" s="7" t="str">
        <f t="shared" si="0"/>
        <v/>
      </c>
      <c r="V56" s="7" t="str">
        <f t="shared" si="1"/>
        <v/>
      </c>
      <c r="W56" s="7" t="str">
        <f t="shared" si="2"/>
        <v/>
      </c>
      <c r="X56" s="7" t="str">
        <f t="shared" si="3"/>
        <v/>
      </c>
      <c r="Y56" s="7" t="str">
        <f>IF(I56="一般",COUNTA(K56,N56,#REF!),"")</f>
        <v/>
      </c>
    </row>
    <row r="57" spans="2:25" ht="22.5" customHeight="1">
      <c r="B57" s="135">
        <v>53</v>
      </c>
      <c r="C57" s="136"/>
      <c r="D57" s="136"/>
      <c r="E57" s="136"/>
      <c r="F57" s="136"/>
      <c r="G57" s="136"/>
      <c r="H57" s="136"/>
      <c r="I57" s="136"/>
      <c r="J57" s="136"/>
      <c r="K57" s="136"/>
      <c r="L57" s="137"/>
      <c r="M57" s="138" t="str">
        <f>IF(K57="","",VLOOKUP(K57,【HP掲載時は非表示】競技会情報!$G$3:$H$42,2,FALSE))</f>
        <v/>
      </c>
      <c r="N57" s="136"/>
      <c r="O57" s="137"/>
      <c r="P57" s="138" t="str">
        <f>IF(N57="","",VLOOKUP(N57,【HP掲載時は非表示】競技会情報!$G$3:$H$42,2,FALSE))</f>
        <v/>
      </c>
      <c r="Q57" s="136"/>
      <c r="R57" s="137"/>
      <c r="U57" s="7" t="str">
        <f t="shared" si="0"/>
        <v/>
      </c>
      <c r="V57" s="7" t="str">
        <f t="shared" si="1"/>
        <v/>
      </c>
      <c r="W57" s="7" t="str">
        <f t="shared" si="2"/>
        <v/>
      </c>
      <c r="X57" s="7" t="str">
        <f t="shared" si="3"/>
        <v/>
      </c>
      <c r="Y57" s="7" t="str">
        <f>IF(I57="一般",COUNTA(K57,N57,#REF!),"")</f>
        <v/>
      </c>
    </row>
    <row r="58" spans="2:25" ht="22.5" customHeight="1">
      <c r="B58" s="135">
        <v>54</v>
      </c>
      <c r="C58" s="136"/>
      <c r="D58" s="136"/>
      <c r="E58" s="136"/>
      <c r="F58" s="136"/>
      <c r="G58" s="136"/>
      <c r="H58" s="136"/>
      <c r="I58" s="136"/>
      <c r="J58" s="136"/>
      <c r="K58" s="136"/>
      <c r="L58" s="137"/>
      <c r="M58" s="138" t="str">
        <f>IF(K58="","",VLOOKUP(K58,【HP掲載時は非表示】競技会情報!$G$3:$H$42,2,FALSE))</f>
        <v/>
      </c>
      <c r="N58" s="136"/>
      <c r="O58" s="137"/>
      <c r="P58" s="138" t="str">
        <f>IF(N58="","",VLOOKUP(N58,【HP掲載時は非表示】競技会情報!$G$3:$H$42,2,FALSE))</f>
        <v/>
      </c>
      <c r="Q58" s="136"/>
      <c r="R58" s="137"/>
      <c r="U58" s="7" t="str">
        <f t="shared" si="0"/>
        <v/>
      </c>
      <c r="V58" s="7" t="str">
        <f t="shared" si="1"/>
        <v/>
      </c>
      <c r="W58" s="7" t="str">
        <f t="shared" si="2"/>
        <v/>
      </c>
      <c r="X58" s="7" t="str">
        <f t="shared" si="3"/>
        <v/>
      </c>
      <c r="Y58" s="7" t="str">
        <f>IF(I58="一般",COUNTA(K58,N58,#REF!),"")</f>
        <v/>
      </c>
    </row>
    <row r="59" spans="2:25" ht="22.5" customHeight="1">
      <c r="B59" s="135">
        <v>55</v>
      </c>
      <c r="C59" s="136"/>
      <c r="D59" s="136"/>
      <c r="E59" s="136"/>
      <c r="F59" s="136"/>
      <c r="G59" s="136"/>
      <c r="H59" s="136"/>
      <c r="I59" s="136"/>
      <c r="J59" s="136"/>
      <c r="K59" s="136"/>
      <c r="L59" s="137"/>
      <c r="M59" s="138" t="str">
        <f>IF(K59="","",VLOOKUP(K59,【HP掲載時は非表示】競技会情報!$G$3:$H$42,2,FALSE))</f>
        <v/>
      </c>
      <c r="N59" s="136"/>
      <c r="O59" s="137"/>
      <c r="P59" s="138" t="str">
        <f>IF(N59="","",VLOOKUP(N59,【HP掲載時は非表示】競技会情報!$G$3:$H$42,2,FALSE))</f>
        <v/>
      </c>
      <c r="Q59" s="136"/>
      <c r="R59" s="137"/>
      <c r="U59" s="7" t="str">
        <f t="shared" si="0"/>
        <v/>
      </c>
      <c r="V59" s="7" t="str">
        <f t="shared" si="1"/>
        <v/>
      </c>
      <c r="W59" s="7" t="str">
        <f t="shared" si="2"/>
        <v/>
      </c>
      <c r="X59" s="7" t="str">
        <f t="shared" si="3"/>
        <v/>
      </c>
      <c r="Y59" s="7" t="str">
        <f>IF(I59="一般",COUNTA(K59,N59,#REF!),"")</f>
        <v/>
      </c>
    </row>
    <row r="60" spans="2:25" ht="22.5" customHeight="1">
      <c r="B60" s="135">
        <v>56</v>
      </c>
      <c r="C60" s="136"/>
      <c r="D60" s="136"/>
      <c r="E60" s="136"/>
      <c r="F60" s="136"/>
      <c r="G60" s="136"/>
      <c r="H60" s="136"/>
      <c r="I60" s="136"/>
      <c r="J60" s="136"/>
      <c r="K60" s="136"/>
      <c r="L60" s="137"/>
      <c r="M60" s="138" t="str">
        <f>IF(K60="","",VLOOKUP(K60,【HP掲載時は非表示】競技会情報!$G$3:$H$42,2,FALSE))</f>
        <v/>
      </c>
      <c r="N60" s="136"/>
      <c r="O60" s="137"/>
      <c r="P60" s="138" t="str">
        <f>IF(N60="","",VLOOKUP(N60,【HP掲載時は非表示】競技会情報!$G$3:$H$42,2,FALSE))</f>
        <v/>
      </c>
      <c r="Q60" s="136"/>
      <c r="R60" s="137"/>
      <c r="U60" s="7" t="str">
        <f t="shared" si="0"/>
        <v/>
      </c>
      <c r="V60" s="7" t="str">
        <f t="shared" si="1"/>
        <v/>
      </c>
      <c r="W60" s="7" t="str">
        <f t="shared" si="2"/>
        <v/>
      </c>
      <c r="X60" s="7" t="str">
        <f t="shared" si="3"/>
        <v/>
      </c>
      <c r="Y60" s="7" t="str">
        <f>IF(I60="一般",COUNTA(K60,N60,#REF!),"")</f>
        <v/>
      </c>
    </row>
    <row r="61" spans="2:25" ht="22.5" customHeight="1">
      <c r="B61" s="135">
        <v>57</v>
      </c>
      <c r="C61" s="136"/>
      <c r="D61" s="136"/>
      <c r="E61" s="136"/>
      <c r="F61" s="136"/>
      <c r="G61" s="136"/>
      <c r="H61" s="136"/>
      <c r="I61" s="136"/>
      <c r="J61" s="136"/>
      <c r="K61" s="136"/>
      <c r="L61" s="137"/>
      <c r="M61" s="138" t="str">
        <f>IF(K61="","",VLOOKUP(K61,【HP掲載時は非表示】競技会情報!$G$3:$H$42,2,FALSE))</f>
        <v/>
      </c>
      <c r="N61" s="136"/>
      <c r="O61" s="137"/>
      <c r="P61" s="138" t="str">
        <f>IF(N61="","",VLOOKUP(N61,【HP掲載時は非表示】競技会情報!$G$3:$H$42,2,FALSE))</f>
        <v/>
      </c>
      <c r="Q61" s="136"/>
      <c r="R61" s="137"/>
      <c r="U61" s="7" t="str">
        <f t="shared" si="0"/>
        <v/>
      </c>
      <c r="V61" s="7" t="str">
        <f t="shared" si="1"/>
        <v/>
      </c>
      <c r="W61" s="7" t="str">
        <f t="shared" si="2"/>
        <v/>
      </c>
      <c r="X61" s="7" t="str">
        <f t="shared" si="3"/>
        <v/>
      </c>
      <c r="Y61" s="7" t="str">
        <f>IF(I61="一般",COUNTA(K61,N61,#REF!),"")</f>
        <v/>
      </c>
    </row>
    <row r="62" spans="2:25" ht="22.5" customHeight="1">
      <c r="B62" s="135">
        <v>58</v>
      </c>
      <c r="C62" s="136"/>
      <c r="D62" s="136"/>
      <c r="E62" s="136"/>
      <c r="F62" s="136"/>
      <c r="G62" s="136"/>
      <c r="H62" s="136"/>
      <c r="I62" s="136"/>
      <c r="J62" s="136"/>
      <c r="K62" s="136"/>
      <c r="L62" s="137"/>
      <c r="M62" s="138" t="str">
        <f>IF(K62="","",VLOOKUP(K62,【HP掲載時は非表示】競技会情報!$G$3:$H$42,2,FALSE))</f>
        <v/>
      </c>
      <c r="N62" s="136"/>
      <c r="O62" s="137"/>
      <c r="P62" s="138" t="str">
        <f>IF(N62="","",VLOOKUP(N62,【HP掲載時は非表示】競技会情報!$G$3:$H$42,2,FALSE))</f>
        <v/>
      </c>
      <c r="Q62" s="136"/>
      <c r="R62" s="137"/>
      <c r="U62" s="7" t="str">
        <f t="shared" si="0"/>
        <v/>
      </c>
      <c r="V62" s="7" t="str">
        <f t="shared" si="1"/>
        <v/>
      </c>
      <c r="W62" s="7" t="str">
        <f t="shared" si="2"/>
        <v/>
      </c>
      <c r="X62" s="7" t="str">
        <f t="shared" si="3"/>
        <v/>
      </c>
      <c r="Y62" s="7" t="str">
        <f>IF(I62="一般",COUNTA(K62,N62,#REF!),"")</f>
        <v/>
      </c>
    </row>
    <row r="63" spans="2:25" ht="22.5" customHeight="1">
      <c r="B63" s="135">
        <v>59</v>
      </c>
      <c r="C63" s="136"/>
      <c r="D63" s="136"/>
      <c r="E63" s="136"/>
      <c r="F63" s="136"/>
      <c r="G63" s="136"/>
      <c r="H63" s="136"/>
      <c r="I63" s="136"/>
      <c r="J63" s="136"/>
      <c r="K63" s="136"/>
      <c r="L63" s="137"/>
      <c r="M63" s="138" t="str">
        <f>IF(K63="","",VLOOKUP(K63,【HP掲載時は非表示】競技会情報!$G$3:$H$42,2,FALSE))</f>
        <v/>
      </c>
      <c r="N63" s="136"/>
      <c r="O63" s="137"/>
      <c r="P63" s="138" t="str">
        <f>IF(N63="","",VLOOKUP(N63,【HP掲載時は非表示】競技会情報!$G$3:$H$42,2,FALSE))</f>
        <v/>
      </c>
      <c r="Q63" s="136"/>
      <c r="R63" s="137"/>
      <c r="U63" s="7" t="str">
        <f t="shared" si="0"/>
        <v/>
      </c>
      <c r="V63" s="7" t="str">
        <f t="shared" si="1"/>
        <v/>
      </c>
      <c r="W63" s="7" t="str">
        <f t="shared" si="2"/>
        <v/>
      </c>
      <c r="X63" s="7" t="str">
        <f t="shared" si="3"/>
        <v/>
      </c>
      <c r="Y63" s="7" t="str">
        <f>IF(I63="一般",COUNTA(K63,N63,#REF!),"")</f>
        <v/>
      </c>
    </row>
    <row r="64" spans="2:25" ht="22.5" customHeight="1">
      <c r="B64" s="135">
        <v>60</v>
      </c>
      <c r="C64" s="136"/>
      <c r="D64" s="136"/>
      <c r="E64" s="136"/>
      <c r="F64" s="136"/>
      <c r="G64" s="136"/>
      <c r="H64" s="136"/>
      <c r="I64" s="136"/>
      <c r="J64" s="136"/>
      <c r="K64" s="136"/>
      <c r="L64" s="137"/>
      <c r="M64" s="138" t="str">
        <f>IF(K64="","",VLOOKUP(K64,【HP掲載時は非表示】競技会情報!$G$3:$H$42,2,FALSE))</f>
        <v/>
      </c>
      <c r="N64" s="136"/>
      <c r="O64" s="137"/>
      <c r="P64" s="138" t="str">
        <f>IF(N64="","",VLOOKUP(N64,【HP掲載時は非表示】競技会情報!$G$3:$H$42,2,FALSE))</f>
        <v/>
      </c>
      <c r="Q64" s="136"/>
      <c r="R64" s="137"/>
      <c r="U64" s="7" t="str">
        <f t="shared" si="0"/>
        <v/>
      </c>
      <c r="V64" s="7" t="str">
        <f t="shared" si="1"/>
        <v/>
      </c>
      <c r="W64" s="7" t="str">
        <f t="shared" si="2"/>
        <v/>
      </c>
      <c r="X64" s="7" t="str">
        <f t="shared" si="3"/>
        <v/>
      </c>
      <c r="Y64" s="7" t="str">
        <f>IF(I64="一般",COUNTA(K64,N64,#REF!),"")</f>
        <v/>
      </c>
    </row>
    <row r="65" spans="2:25" ht="22.5" customHeight="1">
      <c r="B65" s="135">
        <v>61</v>
      </c>
      <c r="C65" s="136"/>
      <c r="D65" s="136"/>
      <c r="E65" s="136"/>
      <c r="F65" s="136"/>
      <c r="G65" s="136"/>
      <c r="H65" s="136"/>
      <c r="I65" s="136"/>
      <c r="J65" s="136"/>
      <c r="K65" s="136"/>
      <c r="L65" s="137"/>
      <c r="M65" s="138" t="str">
        <f>IF(K65="","",VLOOKUP(K65,【HP掲載時は非表示】競技会情報!$G$3:$H$42,2,FALSE))</f>
        <v/>
      </c>
      <c r="N65" s="136"/>
      <c r="O65" s="137"/>
      <c r="P65" s="138" t="str">
        <f>IF(N65="","",VLOOKUP(N65,【HP掲載時は非表示】競技会情報!$G$3:$H$42,2,FALSE))</f>
        <v/>
      </c>
      <c r="Q65" s="136"/>
      <c r="R65" s="137"/>
      <c r="U65" s="7" t="str">
        <f t="shared" si="0"/>
        <v/>
      </c>
      <c r="V65" s="7" t="str">
        <f t="shared" si="1"/>
        <v/>
      </c>
      <c r="W65" s="7" t="str">
        <f t="shared" si="2"/>
        <v/>
      </c>
      <c r="X65" s="7" t="str">
        <f t="shared" si="3"/>
        <v/>
      </c>
      <c r="Y65" s="7" t="str">
        <f>IF(I65="一般",COUNTA(K65,N65,#REF!),"")</f>
        <v/>
      </c>
    </row>
    <row r="66" spans="2:25" ht="22.5" customHeight="1">
      <c r="B66" s="135">
        <v>62</v>
      </c>
      <c r="C66" s="136"/>
      <c r="D66" s="136"/>
      <c r="E66" s="136"/>
      <c r="F66" s="136"/>
      <c r="G66" s="136"/>
      <c r="H66" s="136"/>
      <c r="I66" s="136"/>
      <c r="J66" s="136"/>
      <c r="K66" s="136"/>
      <c r="L66" s="137"/>
      <c r="M66" s="138" t="str">
        <f>IF(K66="","",VLOOKUP(K66,【HP掲載時は非表示】競技会情報!$G$3:$H$42,2,FALSE))</f>
        <v/>
      </c>
      <c r="N66" s="136"/>
      <c r="O66" s="137"/>
      <c r="P66" s="138" t="str">
        <f>IF(N66="","",VLOOKUP(N66,【HP掲載時は非表示】競技会情報!$G$3:$H$42,2,FALSE))</f>
        <v/>
      </c>
      <c r="Q66" s="136"/>
      <c r="R66" s="137"/>
      <c r="U66" s="7" t="str">
        <f t="shared" si="0"/>
        <v/>
      </c>
      <c r="V66" s="7" t="str">
        <f t="shared" si="1"/>
        <v/>
      </c>
      <c r="W66" s="7" t="str">
        <f t="shared" si="2"/>
        <v/>
      </c>
      <c r="X66" s="7" t="str">
        <f t="shared" si="3"/>
        <v/>
      </c>
      <c r="Y66" s="7" t="str">
        <f>IF(I66="一般",COUNTA(K66,N66,#REF!),"")</f>
        <v/>
      </c>
    </row>
    <row r="67" spans="2:25" ht="22.5" customHeight="1">
      <c r="B67" s="135">
        <v>63</v>
      </c>
      <c r="C67" s="136"/>
      <c r="D67" s="136"/>
      <c r="E67" s="136"/>
      <c r="F67" s="136"/>
      <c r="G67" s="136"/>
      <c r="H67" s="136"/>
      <c r="I67" s="136"/>
      <c r="J67" s="136"/>
      <c r="K67" s="136"/>
      <c r="L67" s="137"/>
      <c r="M67" s="138" t="str">
        <f>IF(K67="","",VLOOKUP(K67,【HP掲載時は非表示】競技会情報!$G$3:$H$42,2,FALSE))</f>
        <v/>
      </c>
      <c r="N67" s="136"/>
      <c r="O67" s="137"/>
      <c r="P67" s="138" t="str">
        <f>IF(N67="","",VLOOKUP(N67,【HP掲載時は非表示】競技会情報!$G$3:$H$42,2,FALSE))</f>
        <v/>
      </c>
      <c r="Q67" s="136"/>
      <c r="R67" s="137"/>
      <c r="U67" s="7" t="str">
        <f t="shared" si="0"/>
        <v/>
      </c>
      <c r="V67" s="7" t="str">
        <f t="shared" si="1"/>
        <v/>
      </c>
      <c r="W67" s="7" t="str">
        <f t="shared" si="2"/>
        <v/>
      </c>
      <c r="X67" s="7" t="str">
        <f t="shared" si="3"/>
        <v/>
      </c>
      <c r="Y67" s="7" t="str">
        <f>IF(I67="一般",COUNTA(K67,N67,#REF!),"")</f>
        <v/>
      </c>
    </row>
    <row r="68" spans="2:25" ht="22.5" customHeight="1">
      <c r="B68" s="135">
        <v>64</v>
      </c>
      <c r="C68" s="136"/>
      <c r="D68" s="136"/>
      <c r="E68" s="136"/>
      <c r="F68" s="136"/>
      <c r="G68" s="136"/>
      <c r="H68" s="136"/>
      <c r="I68" s="136"/>
      <c r="J68" s="136"/>
      <c r="K68" s="136"/>
      <c r="L68" s="137"/>
      <c r="M68" s="138" t="str">
        <f>IF(K68="","",VLOOKUP(K68,【HP掲載時は非表示】競技会情報!$G$3:$H$42,2,FALSE))</f>
        <v/>
      </c>
      <c r="N68" s="136"/>
      <c r="O68" s="137"/>
      <c r="P68" s="138" t="str">
        <f>IF(N68="","",VLOOKUP(N68,【HP掲載時は非表示】競技会情報!$G$3:$H$42,2,FALSE))</f>
        <v/>
      </c>
      <c r="Q68" s="136"/>
      <c r="R68" s="137"/>
      <c r="U68" s="7" t="str">
        <f t="shared" si="0"/>
        <v/>
      </c>
      <c r="V68" s="7" t="str">
        <f t="shared" si="1"/>
        <v/>
      </c>
      <c r="W68" s="7" t="str">
        <f t="shared" si="2"/>
        <v/>
      </c>
      <c r="X68" s="7" t="str">
        <f t="shared" si="3"/>
        <v/>
      </c>
      <c r="Y68" s="7" t="str">
        <f>IF(I68="一般",COUNTA(K68,N68,#REF!),"")</f>
        <v/>
      </c>
    </row>
    <row r="69" spans="2:25" ht="22.5" customHeight="1">
      <c r="B69" s="135">
        <v>65</v>
      </c>
      <c r="C69" s="136"/>
      <c r="D69" s="136"/>
      <c r="E69" s="136"/>
      <c r="F69" s="136"/>
      <c r="G69" s="136"/>
      <c r="H69" s="136"/>
      <c r="I69" s="136"/>
      <c r="J69" s="136"/>
      <c r="K69" s="136"/>
      <c r="L69" s="137"/>
      <c r="M69" s="138" t="str">
        <f>IF(K69="","",VLOOKUP(K69,【HP掲載時は非表示】競技会情報!$G$3:$H$42,2,FALSE))</f>
        <v/>
      </c>
      <c r="N69" s="136"/>
      <c r="O69" s="137"/>
      <c r="P69" s="138" t="str">
        <f>IF(N69="","",VLOOKUP(N69,【HP掲載時は非表示】競技会情報!$G$3:$H$42,2,FALSE))</f>
        <v/>
      </c>
      <c r="Q69" s="136"/>
      <c r="R69" s="137"/>
      <c r="U69" s="7" t="str">
        <f t="shared" si="0"/>
        <v/>
      </c>
      <c r="V69" s="7" t="str">
        <f t="shared" si="1"/>
        <v/>
      </c>
      <c r="W69" s="7" t="str">
        <f t="shared" si="2"/>
        <v/>
      </c>
      <c r="X69" s="7" t="str">
        <f t="shared" si="3"/>
        <v/>
      </c>
      <c r="Y69" s="7" t="str">
        <f>IF(I69="一般",COUNTA(K69,N69,#REF!),"")</f>
        <v/>
      </c>
    </row>
    <row r="70" spans="2:25" ht="22.5" customHeight="1">
      <c r="B70" s="135">
        <v>66</v>
      </c>
      <c r="C70" s="136"/>
      <c r="D70" s="136"/>
      <c r="E70" s="136"/>
      <c r="F70" s="136"/>
      <c r="G70" s="136"/>
      <c r="H70" s="136"/>
      <c r="I70" s="136"/>
      <c r="J70" s="136"/>
      <c r="K70" s="136"/>
      <c r="L70" s="137"/>
      <c r="M70" s="138" t="str">
        <f>IF(K70="","",VLOOKUP(K70,【HP掲載時は非表示】競技会情報!$G$3:$H$42,2,FALSE))</f>
        <v/>
      </c>
      <c r="N70" s="136"/>
      <c r="O70" s="137"/>
      <c r="P70" s="138" t="str">
        <f>IF(N70="","",VLOOKUP(N70,【HP掲載時は非表示】競技会情報!$G$3:$H$42,2,FALSE))</f>
        <v/>
      </c>
      <c r="Q70" s="136"/>
      <c r="R70" s="137"/>
      <c r="U70" s="7" t="str">
        <f t="shared" ref="U70:U104" si="4">IF(I70="小",COUNTA(K70,N70),"")</f>
        <v/>
      </c>
      <c r="V70" s="7" t="str">
        <f t="shared" ref="V70:V104" si="5">IF(I70="中",COUNTA(K70,N70),"")</f>
        <v/>
      </c>
      <c r="W70" s="7" t="str">
        <f t="shared" ref="W70:W104" si="6">IF(I70="高",COUNTA(K70,N70),"")</f>
        <v/>
      </c>
      <c r="X70" s="7" t="str">
        <f t="shared" ref="X70:X104" si="7">IF(I70="一般",COUNTA(K70,N70),"")</f>
        <v/>
      </c>
      <c r="Y70" s="7" t="str">
        <f>IF(I70="一般",COUNTA(K70,N70,#REF!),"")</f>
        <v/>
      </c>
    </row>
    <row r="71" spans="2:25" ht="22.5" customHeight="1">
      <c r="B71" s="135">
        <v>67</v>
      </c>
      <c r="C71" s="136"/>
      <c r="D71" s="136"/>
      <c r="E71" s="136"/>
      <c r="F71" s="136"/>
      <c r="G71" s="136"/>
      <c r="H71" s="136"/>
      <c r="I71" s="136"/>
      <c r="J71" s="136"/>
      <c r="K71" s="136"/>
      <c r="L71" s="137"/>
      <c r="M71" s="138" t="str">
        <f>IF(K71="","",VLOOKUP(K71,【HP掲載時は非表示】競技会情報!$G$3:$H$42,2,FALSE))</f>
        <v/>
      </c>
      <c r="N71" s="136"/>
      <c r="O71" s="137"/>
      <c r="P71" s="138" t="str">
        <f>IF(N71="","",VLOOKUP(N71,【HP掲載時は非表示】競技会情報!$G$3:$H$42,2,FALSE))</f>
        <v/>
      </c>
      <c r="Q71" s="136"/>
      <c r="R71" s="137"/>
      <c r="U71" s="7" t="str">
        <f t="shared" si="4"/>
        <v/>
      </c>
      <c r="V71" s="7" t="str">
        <f t="shared" si="5"/>
        <v/>
      </c>
      <c r="W71" s="7" t="str">
        <f t="shared" si="6"/>
        <v/>
      </c>
      <c r="X71" s="7" t="str">
        <f t="shared" si="7"/>
        <v/>
      </c>
      <c r="Y71" s="7" t="str">
        <f>IF(I71="一般",COUNTA(K71,N71,#REF!),"")</f>
        <v/>
      </c>
    </row>
    <row r="72" spans="2:25" ht="22.5" customHeight="1">
      <c r="B72" s="135">
        <v>68</v>
      </c>
      <c r="C72" s="136"/>
      <c r="D72" s="136"/>
      <c r="E72" s="136"/>
      <c r="F72" s="136"/>
      <c r="G72" s="136"/>
      <c r="H72" s="136"/>
      <c r="I72" s="136"/>
      <c r="J72" s="136"/>
      <c r="K72" s="136"/>
      <c r="L72" s="137"/>
      <c r="M72" s="138" t="str">
        <f>IF(K72="","",VLOOKUP(K72,【HP掲載時は非表示】競技会情報!$G$3:$H$42,2,FALSE))</f>
        <v/>
      </c>
      <c r="N72" s="136"/>
      <c r="O72" s="137"/>
      <c r="P72" s="138" t="str">
        <f>IF(N72="","",VLOOKUP(N72,【HP掲載時は非表示】競技会情報!$G$3:$H$42,2,FALSE))</f>
        <v/>
      </c>
      <c r="Q72" s="136"/>
      <c r="R72" s="137"/>
      <c r="U72" s="7" t="str">
        <f t="shared" si="4"/>
        <v/>
      </c>
      <c r="V72" s="7" t="str">
        <f t="shared" si="5"/>
        <v/>
      </c>
      <c r="W72" s="7" t="str">
        <f t="shared" si="6"/>
        <v/>
      </c>
      <c r="X72" s="7" t="str">
        <f t="shared" si="7"/>
        <v/>
      </c>
      <c r="Y72" s="7" t="str">
        <f>IF(I72="一般",COUNTA(K72,N72,#REF!),"")</f>
        <v/>
      </c>
    </row>
    <row r="73" spans="2:25" ht="22.5" customHeight="1">
      <c r="B73" s="135">
        <v>69</v>
      </c>
      <c r="C73" s="136"/>
      <c r="D73" s="136"/>
      <c r="E73" s="136"/>
      <c r="F73" s="136"/>
      <c r="G73" s="136"/>
      <c r="H73" s="136"/>
      <c r="I73" s="136"/>
      <c r="J73" s="136"/>
      <c r="K73" s="136"/>
      <c r="L73" s="137"/>
      <c r="M73" s="138" t="str">
        <f>IF(K73="","",VLOOKUP(K73,【HP掲載時は非表示】競技会情報!$G$3:$H$42,2,FALSE))</f>
        <v/>
      </c>
      <c r="N73" s="136"/>
      <c r="O73" s="137"/>
      <c r="P73" s="138" t="str">
        <f>IF(N73="","",VLOOKUP(N73,【HP掲載時は非表示】競技会情報!$G$3:$H$42,2,FALSE))</f>
        <v/>
      </c>
      <c r="Q73" s="136"/>
      <c r="R73" s="137"/>
      <c r="U73" s="7" t="str">
        <f t="shared" si="4"/>
        <v/>
      </c>
      <c r="V73" s="7" t="str">
        <f t="shared" si="5"/>
        <v/>
      </c>
      <c r="W73" s="7" t="str">
        <f t="shared" si="6"/>
        <v/>
      </c>
      <c r="X73" s="7" t="str">
        <f t="shared" si="7"/>
        <v/>
      </c>
      <c r="Y73" s="7" t="str">
        <f>IF(I73="一般",COUNTA(K73,N73,#REF!),"")</f>
        <v/>
      </c>
    </row>
    <row r="74" spans="2:25" ht="22.5" customHeight="1">
      <c r="B74" s="135">
        <v>70</v>
      </c>
      <c r="C74" s="136"/>
      <c r="D74" s="136"/>
      <c r="E74" s="136"/>
      <c r="F74" s="136"/>
      <c r="G74" s="136"/>
      <c r="H74" s="136"/>
      <c r="I74" s="136"/>
      <c r="J74" s="136"/>
      <c r="K74" s="136"/>
      <c r="L74" s="137"/>
      <c r="M74" s="138" t="str">
        <f>IF(K74="","",VLOOKUP(K74,【HP掲載時は非表示】競技会情報!$G$3:$H$42,2,FALSE))</f>
        <v/>
      </c>
      <c r="N74" s="136"/>
      <c r="O74" s="137"/>
      <c r="P74" s="138" t="str">
        <f>IF(N74="","",VLOOKUP(N74,【HP掲載時は非表示】競技会情報!$G$3:$H$42,2,FALSE))</f>
        <v/>
      </c>
      <c r="Q74" s="136"/>
      <c r="R74" s="137"/>
      <c r="U74" s="7" t="str">
        <f t="shared" si="4"/>
        <v/>
      </c>
      <c r="V74" s="7" t="str">
        <f t="shared" si="5"/>
        <v/>
      </c>
      <c r="W74" s="7" t="str">
        <f t="shared" si="6"/>
        <v/>
      </c>
      <c r="X74" s="7" t="str">
        <f t="shared" si="7"/>
        <v/>
      </c>
      <c r="Y74" s="7" t="str">
        <f>IF(I74="一般",COUNTA(K74,N74,#REF!),"")</f>
        <v/>
      </c>
    </row>
    <row r="75" spans="2:25" ht="22.5" customHeight="1">
      <c r="B75" s="135">
        <v>71</v>
      </c>
      <c r="C75" s="136"/>
      <c r="D75" s="136"/>
      <c r="E75" s="136"/>
      <c r="F75" s="136"/>
      <c r="G75" s="136"/>
      <c r="H75" s="136"/>
      <c r="I75" s="136"/>
      <c r="J75" s="136"/>
      <c r="K75" s="136"/>
      <c r="L75" s="137"/>
      <c r="M75" s="138" t="str">
        <f>IF(K75="","",VLOOKUP(K75,【HP掲載時は非表示】競技会情報!$G$3:$H$42,2,FALSE))</f>
        <v/>
      </c>
      <c r="N75" s="136"/>
      <c r="O75" s="137"/>
      <c r="P75" s="138" t="str">
        <f>IF(N75="","",VLOOKUP(N75,【HP掲載時は非表示】競技会情報!$G$3:$H$42,2,FALSE))</f>
        <v/>
      </c>
      <c r="Q75" s="136"/>
      <c r="R75" s="137"/>
      <c r="U75" s="7" t="str">
        <f t="shared" si="4"/>
        <v/>
      </c>
      <c r="V75" s="7" t="str">
        <f t="shared" si="5"/>
        <v/>
      </c>
      <c r="W75" s="7" t="str">
        <f t="shared" si="6"/>
        <v/>
      </c>
      <c r="X75" s="7" t="str">
        <f t="shared" si="7"/>
        <v/>
      </c>
      <c r="Y75" s="7" t="str">
        <f>IF(I75="一般",COUNTA(K75,N75,#REF!),"")</f>
        <v/>
      </c>
    </row>
    <row r="76" spans="2:25" ht="22.5" customHeight="1">
      <c r="B76" s="135">
        <v>72</v>
      </c>
      <c r="C76" s="136"/>
      <c r="D76" s="136"/>
      <c r="E76" s="136"/>
      <c r="F76" s="136"/>
      <c r="G76" s="136"/>
      <c r="H76" s="136"/>
      <c r="I76" s="136"/>
      <c r="J76" s="136"/>
      <c r="K76" s="136"/>
      <c r="L76" s="137"/>
      <c r="M76" s="138" t="str">
        <f>IF(K76="","",VLOOKUP(K76,【HP掲載時は非表示】競技会情報!$G$3:$H$42,2,FALSE))</f>
        <v/>
      </c>
      <c r="N76" s="136"/>
      <c r="O76" s="137"/>
      <c r="P76" s="138" t="str">
        <f>IF(N76="","",VLOOKUP(N76,【HP掲載時は非表示】競技会情報!$G$3:$H$42,2,FALSE))</f>
        <v/>
      </c>
      <c r="Q76" s="136"/>
      <c r="R76" s="137"/>
      <c r="U76" s="7" t="str">
        <f t="shared" si="4"/>
        <v/>
      </c>
      <c r="V76" s="7" t="str">
        <f t="shared" si="5"/>
        <v/>
      </c>
      <c r="W76" s="7" t="str">
        <f t="shared" si="6"/>
        <v/>
      </c>
      <c r="X76" s="7" t="str">
        <f t="shared" si="7"/>
        <v/>
      </c>
      <c r="Y76" s="7" t="str">
        <f>IF(I76="一般",COUNTA(K76,N76,#REF!),"")</f>
        <v/>
      </c>
    </row>
    <row r="77" spans="2:25" ht="22.5" customHeight="1">
      <c r="B77" s="135">
        <v>73</v>
      </c>
      <c r="C77" s="136"/>
      <c r="D77" s="136"/>
      <c r="E77" s="136"/>
      <c r="F77" s="136"/>
      <c r="G77" s="136"/>
      <c r="H77" s="136"/>
      <c r="I77" s="136"/>
      <c r="J77" s="136"/>
      <c r="K77" s="136"/>
      <c r="L77" s="137"/>
      <c r="M77" s="138" t="str">
        <f>IF(K77="","",VLOOKUP(K77,【HP掲載時は非表示】競技会情報!$G$3:$H$42,2,FALSE))</f>
        <v/>
      </c>
      <c r="N77" s="136"/>
      <c r="O77" s="137"/>
      <c r="P77" s="138" t="str">
        <f>IF(N77="","",VLOOKUP(N77,【HP掲載時は非表示】競技会情報!$G$3:$H$42,2,FALSE))</f>
        <v/>
      </c>
      <c r="Q77" s="136"/>
      <c r="R77" s="137"/>
      <c r="U77" s="7" t="str">
        <f t="shared" si="4"/>
        <v/>
      </c>
      <c r="V77" s="7" t="str">
        <f t="shared" si="5"/>
        <v/>
      </c>
      <c r="W77" s="7" t="str">
        <f t="shared" si="6"/>
        <v/>
      </c>
      <c r="X77" s="7" t="str">
        <f t="shared" si="7"/>
        <v/>
      </c>
      <c r="Y77" s="7" t="str">
        <f>IF(I77="一般",COUNTA(K77,N77,#REF!),"")</f>
        <v/>
      </c>
    </row>
    <row r="78" spans="2:25" ht="22.5" customHeight="1">
      <c r="B78" s="135">
        <v>74</v>
      </c>
      <c r="C78" s="136"/>
      <c r="D78" s="136"/>
      <c r="E78" s="136"/>
      <c r="F78" s="136"/>
      <c r="G78" s="136"/>
      <c r="H78" s="136"/>
      <c r="I78" s="136"/>
      <c r="J78" s="136"/>
      <c r="K78" s="136"/>
      <c r="L78" s="137"/>
      <c r="M78" s="138" t="str">
        <f>IF(K78="","",VLOOKUP(K78,【HP掲載時は非表示】競技会情報!$G$3:$H$42,2,FALSE))</f>
        <v/>
      </c>
      <c r="N78" s="136"/>
      <c r="O78" s="137"/>
      <c r="P78" s="138" t="str">
        <f>IF(N78="","",VLOOKUP(N78,【HP掲載時は非表示】競技会情報!$G$3:$H$42,2,FALSE))</f>
        <v/>
      </c>
      <c r="Q78" s="136"/>
      <c r="R78" s="137"/>
      <c r="U78" s="7" t="str">
        <f t="shared" si="4"/>
        <v/>
      </c>
      <c r="V78" s="7" t="str">
        <f t="shared" si="5"/>
        <v/>
      </c>
      <c r="W78" s="7" t="str">
        <f t="shared" si="6"/>
        <v/>
      </c>
      <c r="X78" s="7" t="str">
        <f t="shared" si="7"/>
        <v/>
      </c>
      <c r="Y78" s="7" t="str">
        <f>IF(I78="一般",COUNTA(K78,N78,#REF!),"")</f>
        <v/>
      </c>
    </row>
    <row r="79" spans="2:25" ht="22.5" customHeight="1">
      <c r="B79" s="135">
        <v>75</v>
      </c>
      <c r="C79" s="136"/>
      <c r="D79" s="136"/>
      <c r="E79" s="136"/>
      <c r="F79" s="136"/>
      <c r="G79" s="136"/>
      <c r="H79" s="136"/>
      <c r="I79" s="136"/>
      <c r="J79" s="136"/>
      <c r="K79" s="136"/>
      <c r="L79" s="137"/>
      <c r="M79" s="138" t="str">
        <f>IF(K79="","",VLOOKUP(K79,【HP掲載時は非表示】競技会情報!$G$3:$H$42,2,FALSE))</f>
        <v/>
      </c>
      <c r="N79" s="136"/>
      <c r="O79" s="137"/>
      <c r="P79" s="138" t="str">
        <f>IF(N79="","",VLOOKUP(N79,【HP掲載時は非表示】競技会情報!$G$3:$H$42,2,FALSE))</f>
        <v/>
      </c>
      <c r="Q79" s="136"/>
      <c r="R79" s="137"/>
      <c r="U79" s="7" t="str">
        <f t="shared" si="4"/>
        <v/>
      </c>
      <c r="V79" s="7" t="str">
        <f t="shared" si="5"/>
        <v/>
      </c>
      <c r="W79" s="7" t="str">
        <f t="shared" si="6"/>
        <v/>
      </c>
      <c r="X79" s="7" t="str">
        <f t="shared" si="7"/>
        <v/>
      </c>
      <c r="Y79" s="7" t="str">
        <f>IF(I79="一般",COUNTA(K79,N79,#REF!),"")</f>
        <v/>
      </c>
    </row>
    <row r="80" spans="2:25" ht="22.5" customHeight="1">
      <c r="B80" s="135">
        <v>76</v>
      </c>
      <c r="C80" s="136"/>
      <c r="D80" s="136"/>
      <c r="E80" s="136"/>
      <c r="F80" s="136"/>
      <c r="G80" s="136"/>
      <c r="H80" s="136"/>
      <c r="I80" s="136"/>
      <c r="J80" s="136"/>
      <c r="K80" s="136"/>
      <c r="L80" s="137"/>
      <c r="M80" s="138" t="str">
        <f>IF(K80="","",VLOOKUP(K80,【HP掲載時は非表示】競技会情報!$G$3:$H$42,2,FALSE))</f>
        <v/>
      </c>
      <c r="N80" s="136"/>
      <c r="O80" s="137"/>
      <c r="P80" s="138" t="str">
        <f>IF(N80="","",VLOOKUP(N80,【HP掲載時は非表示】競技会情報!$G$3:$H$42,2,FALSE))</f>
        <v/>
      </c>
      <c r="Q80" s="136"/>
      <c r="R80" s="137"/>
      <c r="U80" s="7" t="str">
        <f t="shared" si="4"/>
        <v/>
      </c>
      <c r="V80" s="7" t="str">
        <f t="shared" si="5"/>
        <v/>
      </c>
      <c r="W80" s="7" t="str">
        <f t="shared" si="6"/>
        <v/>
      </c>
      <c r="X80" s="7" t="str">
        <f t="shared" si="7"/>
        <v/>
      </c>
      <c r="Y80" s="7" t="str">
        <f>IF(I80="一般",COUNTA(K80,N80,#REF!),"")</f>
        <v/>
      </c>
    </row>
    <row r="81" spans="2:25" ht="22.5" customHeight="1">
      <c r="B81" s="135">
        <v>77</v>
      </c>
      <c r="C81" s="136"/>
      <c r="D81" s="136"/>
      <c r="E81" s="136"/>
      <c r="F81" s="136"/>
      <c r="G81" s="136"/>
      <c r="H81" s="136"/>
      <c r="I81" s="136"/>
      <c r="J81" s="136"/>
      <c r="K81" s="136"/>
      <c r="L81" s="137"/>
      <c r="M81" s="138" t="str">
        <f>IF(K81="","",VLOOKUP(K81,【HP掲載時は非表示】競技会情報!$G$3:$H$42,2,FALSE))</f>
        <v/>
      </c>
      <c r="N81" s="136"/>
      <c r="O81" s="137"/>
      <c r="P81" s="138" t="str">
        <f>IF(N81="","",VLOOKUP(N81,【HP掲載時は非表示】競技会情報!$G$3:$H$42,2,FALSE))</f>
        <v/>
      </c>
      <c r="Q81" s="136"/>
      <c r="R81" s="137"/>
      <c r="U81" s="7" t="str">
        <f t="shared" si="4"/>
        <v/>
      </c>
      <c r="V81" s="7" t="str">
        <f t="shared" si="5"/>
        <v/>
      </c>
      <c r="W81" s="7" t="str">
        <f t="shared" si="6"/>
        <v/>
      </c>
      <c r="X81" s="7" t="str">
        <f t="shared" si="7"/>
        <v/>
      </c>
      <c r="Y81" s="7" t="str">
        <f>IF(I81="一般",COUNTA(K81,N81,#REF!),"")</f>
        <v/>
      </c>
    </row>
    <row r="82" spans="2:25" ht="22.5" customHeight="1">
      <c r="B82" s="135">
        <v>78</v>
      </c>
      <c r="C82" s="136"/>
      <c r="D82" s="136"/>
      <c r="E82" s="136"/>
      <c r="F82" s="136"/>
      <c r="G82" s="136"/>
      <c r="H82" s="136"/>
      <c r="I82" s="136"/>
      <c r="J82" s="136"/>
      <c r="K82" s="136"/>
      <c r="L82" s="137"/>
      <c r="M82" s="138" t="str">
        <f>IF(K82="","",VLOOKUP(K82,【HP掲載時は非表示】競技会情報!$G$3:$H$42,2,FALSE))</f>
        <v/>
      </c>
      <c r="N82" s="136"/>
      <c r="O82" s="137"/>
      <c r="P82" s="138" t="str">
        <f>IF(N82="","",VLOOKUP(N82,【HP掲載時は非表示】競技会情報!$G$3:$H$42,2,FALSE))</f>
        <v/>
      </c>
      <c r="Q82" s="136"/>
      <c r="R82" s="137"/>
      <c r="U82" s="7" t="str">
        <f t="shared" si="4"/>
        <v/>
      </c>
      <c r="V82" s="7" t="str">
        <f t="shared" si="5"/>
        <v/>
      </c>
      <c r="W82" s="7" t="str">
        <f>IF(I82="高",COUNTA(K82,N82),"")</f>
        <v/>
      </c>
      <c r="X82" s="7" t="str">
        <f t="shared" si="7"/>
        <v/>
      </c>
      <c r="Y82" s="7" t="str">
        <f>IF(I82="一般",COUNTA(K82,N82,#REF!),"")</f>
        <v/>
      </c>
    </row>
    <row r="83" spans="2:25" ht="22.5" customHeight="1">
      <c r="B83" s="135">
        <v>79</v>
      </c>
      <c r="C83" s="136"/>
      <c r="D83" s="136"/>
      <c r="E83" s="136"/>
      <c r="F83" s="136"/>
      <c r="G83" s="136"/>
      <c r="H83" s="136"/>
      <c r="I83" s="136"/>
      <c r="J83" s="136"/>
      <c r="K83" s="136"/>
      <c r="L83" s="137"/>
      <c r="M83" s="138" t="str">
        <f>IF(K83="","",VLOOKUP(K83,【HP掲載時は非表示】競技会情報!$G$3:$H$42,2,FALSE))</f>
        <v/>
      </c>
      <c r="N83" s="136"/>
      <c r="O83" s="137"/>
      <c r="P83" s="138" t="str">
        <f>IF(N83="","",VLOOKUP(N83,【HP掲載時は非表示】競技会情報!$G$3:$H$42,2,FALSE))</f>
        <v/>
      </c>
      <c r="Q83" s="136"/>
      <c r="R83" s="137"/>
      <c r="U83" s="7" t="str">
        <f t="shared" si="4"/>
        <v/>
      </c>
      <c r="V83" s="7" t="str">
        <f t="shared" si="5"/>
        <v/>
      </c>
      <c r="W83" s="7" t="str">
        <f t="shared" si="6"/>
        <v/>
      </c>
      <c r="X83" s="7" t="str">
        <f t="shared" si="7"/>
        <v/>
      </c>
      <c r="Y83" s="7" t="str">
        <f>IF(I83="一般",COUNTA(K83,N83,#REF!),"")</f>
        <v/>
      </c>
    </row>
    <row r="84" spans="2:25" ht="22.5" customHeight="1">
      <c r="B84" s="135">
        <v>80</v>
      </c>
      <c r="C84" s="136"/>
      <c r="D84" s="136"/>
      <c r="E84" s="136"/>
      <c r="F84" s="136"/>
      <c r="G84" s="136"/>
      <c r="H84" s="136"/>
      <c r="I84" s="136"/>
      <c r="J84" s="136"/>
      <c r="K84" s="136"/>
      <c r="L84" s="137"/>
      <c r="M84" s="138" t="str">
        <f>IF(K84="","",VLOOKUP(K84,【HP掲載時は非表示】競技会情報!$G$3:$H$42,2,FALSE))</f>
        <v/>
      </c>
      <c r="N84" s="136"/>
      <c r="O84" s="137"/>
      <c r="P84" s="138" t="str">
        <f>IF(N84="","",VLOOKUP(N84,【HP掲載時は非表示】競技会情報!$G$3:$H$42,2,FALSE))</f>
        <v/>
      </c>
      <c r="Q84" s="136"/>
      <c r="R84" s="137"/>
      <c r="U84" s="7" t="str">
        <f t="shared" si="4"/>
        <v/>
      </c>
      <c r="V84" s="7" t="str">
        <f t="shared" si="5"/>
        <v/>
      </c>
      <c r="W84" s="7" t="str">
        <f t="shared" si="6"/>
        <v/>
      </c>
      <c r="X84" s="7" t="str">
        <f t="shared" si="7"/>
        <v/>
      </c>
      <c r="Y84" s="7" t="str">
        <f>IF(I84="一般",COUNTA(K84,N84,#REF!),"")</f>
        <v/>
      </c>
    </row>
    <row r="85" spans="2:25" ht="22.5" customHeight="1">
      <c r="B85" s="135">
        <v>81</v>
      </c>
      <c r="C85" s="136"/>
      <c r="D85" s="136"/>
      <c r="E85" s="136"/>
      <c r="F85" s="136"/>
      <c r="G85" s="136"/>
      <c r="H85" s="136"/>
      <c r="I85" s="136"/>
      <c r="J85" s="136"/>
      <c r="K85" s="136"/>
      <c r="L85" s="137"/>
      <c r="M85" s="138" t="str">
        <f>IF(K85="","",VLOOKUP(K85,【HP掲載時は非表示】競技会情報!$G$3:$H$42,2,FALSE))</f>
        <v/>
      </c>
      <c r="N85" s="136"/>
      <c r="O85" s="137"/>
      <c r="P85" s="138" t="str">
        <f>IF(N85="","",VLOOKUP(N85,【HP掲載時は非表示】競技会情報!$G$3:$H$42,2,FALSE))</f>
        <v/>
      </c>
      <c r="Q85" s="136"/>
      <c r="R85" s="137"/>
      <c r="U85" s="7" t="str">
        <f t="shared" si="4"/>
        <v/>
      </c>
      <c r="V85" s="7" t="str">
        <f t="shared" si="5"/>
        <v/>
      </c>
      <c r="W85" s="7" t="str">
        <f t="shared" si="6"/>
        <v/>
      </c>
      <c r="X85" s="7" t="str">
        <f t="shared" si="7"/>
        <v/>
      </c>
      <c r="Y85" s="7" t="str">
        <f>IF(I85="一般",COUNTA(K85,N85,#REF!),"")</f>
        <v/>
      </c>
    </row>
    <row r="86" spans="2:25" ht="22.5" customHeight="1">
      <c r="B86" s="135">
        <v>82</v>
      </c>
      <c r="C86" s="136"/>
      <c r="D86" s="136"/>
      <c r="E86" s="136"/>
      <c r="F86" s="136"/>
      <c r="G86" s="136"/>
      <c r="H86" s="136"/>
      <c r="I86" s="136"/>
      <c r="J86" s="136"/>
      <c r="K86" s="136"/>
      <c r="L86" s="137"/>
      <c r="M86" s="138" t="str">
        <f>IF(K86="","",VLOOKUP(K86,【HP掲載時は非表示】競技会情報!$G$3:$H$42,2,FALSE))</f>
        <v/>
      </c>
      <c r="N86" s="136"/>
      <c r="O86" s="137"/>
      <c r="P86" s="138" t="str">
        <f>IF(N86="","",VLOOKUP(N86,【HP掲載時は非表示】競技会情報!$G$3:$H$42,2,FALSE))</f>
        <v/>
      </c>
      <c r="Q86" s="136"/>
      <c r="R86" s="137"/>
      <c r="U86" s="7" t="str">
        <f t="shared" si="4"/>
        <v/>
      </c>
      <c r="V86" s="7" t="str">
        <f t="shared" si="5"/>
        <v/>
      </c>
      <c r="W86" s="7" t="str">
        <f t="shared" si="6"/>
        <v/>
      </c>
      <c r="X86" s="7" t="str">
        <f t="shared" si="7"/>
        <v/>
      </c>
      <c r="Y86" s="7" t="str">
        <f>IF(I86="一般",COUNTA(K86,N86,#REF!),"")</f>
        <v/>
      </c>
    </row>
    <row r="87" spans="2:25" ht="22.5" customHeight="1">
      <c r="B87" s="135">
        <v>83</v>
      </c>
      <c r="C87" s="136"/>
      <c r="D87" s="136"/>
      <c r="E87" s="136"/>
      <c r="F87" s="136"/>
      <c r="G87" s="136"/>
      <c r="H87" s="136"/>
      <c r="I87" s="136"/>
      <c r="J87" s="136"/>
      <c r="K87" s="136"/>
      <c r="L87" s="137"/>
      <c r="M87" s="138" t="str">
        <f>IF(K87="","",VLOOKUP(K87,【HP掲載時は非表示】競技会情報!$G$3:$H$42,2,FALSE))</f>
        <v/>
      </c>
      <c r="N87" s="136"/>
      <c r="O87" s="137"/>
      <c r="P87" s="138" t="str">
        <f>IF(N87="","",VLOOKUP(N87,【HP掲載時は非表示】競技会情報!$G$3:$H$42,2,FALSE))</f>
        <v/>
      </c>
      <c r="Q87" s="136"/>
      <c r="R87" s="137"/>
      <c r="U87" s="7" t="str">
        <f t="shared" si="4"/>
        <v/>
      </c>
      <c r="V87" s="7" t="str">
        <f t="shared" si="5"/>
        <v/>
      </c>
      <c r="W87" s="7" t="str">
        <f t="shared" si="6"/>
        <v/>
      </c>
      <c r="X87" s="7" t="str">
        <f t="shared" si="7"/>
        <v/>
      </c>
      <c r="Y87" s="7" t="str">
        <f>IF(I87="一般",COUNTA(K87,N87,#REF!),"")</f>
        <v/>
      </c>
    </row>
    <row r="88" spans="2:25" ht="22.5" customHeight="1">
      <c r="B88" s="135">
        <v>84</v>
      </c>
      <c r="C88" s="136"/>
      <c r="D88" s="136"/>
      <c r="E88" s="136"/>
      <c r="F88" s="136"/>
      <c r="G88" s="136"/>
      <c r="H88" s="136"/>
      <c r="I88" s="136"/>
      <c r="J88" s="136"/>
      <c r="K88" s="136"/>
      <c r="L88" s="137"/>
      <c r="M88" s="138" t="str">
        <f>IF(K88="","",VLOOKUP(K88,【HP掲載時は非表示】競技会情報!$G$3:$H$42,2,FALSE))</f>
        <v/>
      </c>
      <c r="N88" s="136"/>
      <c r="O88" s="137"/>
      <c r="P88" s="138" t="str">
        <f>IF(N88="","",VLOOKUP(N88,【HP掲載時は非表示】競技会情報!$G$3:$H$42,2,FALSE))</f>
        <v/>
      </c>
      <c r="Q88" s="136"/>
      <c r="R88" s="137"/>
      <c r="U88" s="7" t="str">
        <f t="shared" si="4"/>
        <v/>
      </c>
      <c r="V88" s="7" t="str">
        <f t="shared" si="5"/>
        <v/>
      </c>
      <c r="W88" s="7" t="str">
        <f t="shared" si="6"/>
        <v/>
      </c>
      <c r="X88" s="7" t="str">
        <f t="shared" si="7"/>
        <v/>
      </c>
      <c r="Y88" s="7" t="str">
        <f>IF(I88="一般",COUNTA(K88,N88,#REF!),"")</f>
        <v/>
      </c>
    </row>
    <row r="89" spans="2:25" ht="22.5" customHeight="1">
      <c r="B89" s="135">
        <v>85</v>
      </c>
      <c r="C89" s="136"/>
      <c r="D89" s="136"/>
      <c r="E89" s="136"/>
      <c r="F89" s="136"/>
      <c r="G89" s="136"/>
      <c r="H89" s="136"/>
      <c r="I89" s="136"/>
      <c r="J89" s="136"/>
      <c r="K89" s="136"/>
      <c r="L89" s="137"/>
      <c r="M89" s="138" t="str">
        <f>IF(K89="","",VLOOKUP(K89,【HP掲載時は非表示】競技会情報!$G$3:$H$42,2,FALSE))</f>
        <v/>
      </c>
      <c r="N89" s="136"/>
      <c r="O89" s="137"/>
      <c r="P89" s="138" t="str">
        <f>IF(N89="","",VLOOKUP(N89,【HP掲載時は非表示】競技会情報!$G$3:$H$42,2,FALSE))</f>
        <v/>
      </c>
      <c r="Q89" s="136"/>
      <c r="R89" s="137"/>
      <c r="U89" s="7" t="str">
        <f t="shared" si="4"/>
        <v/>
      </c>
      <c r="V89" s="7" t="str">
        <f t="shared" si="5"/>
        <v/>
      </c>
      <c r="W89" s="7" t="str">
        <f t="shared" si="6"/>
        <v/>
      </c>
      <c r="X89" s="7" t="str">
        <f t="shared" si="7"/>
        <v/>
      </c>
      <c r="Y89" s="7" t="str">
        <f>IF(I89="一般",COUNTA(K89,N89,#REF!),"")</f>
        <v/>
      </c>
    </row>
    <row r="90" spans="2:25" ht="22.5" customHeight="1">
      <c r="B90" s="135">
        <v>86</v>
      </c>
      <c r="C90" s="136"/>
      <c r="D90" s="136"/>
      <c r="E90" s="136"/>
      <c r="F90" s="136"/>
      <c r="G90" s="136"/>
      <c r="H90" s="136"/>
      <c r="I90" s="136"/>
      <c r="J90" s="136"/>
      <c r="K90" s="136"/>
      <c r="L90" s="137"/>
      <c r="M90" s="138" t="str">
        <f>IF(K90="","",VLOOKUP(K90,【HP掲載時は非表示】競技会情報!$G$3:$H$42,2,FALSE))</f>
        <v/>
      </c>
      <c r="N90" s="136"/>
      <c r="O90" s="137"/>
      <c r="P90" s="138" t="str">
        <f>IF(N90="","",VLOOKUP(N90,【HP掲載時は非表示】競技会情報!$G$3:$H$42,2,FALSE))</f>
        <v/>
      </c>
      <c r="Q90" s="136"/>
      <c r="R90" s="137"/>
      <c r="U90" s="7" t="str">
        <f t="shared" si="4"/>
        <v/>
      </c>
      <c r="V90" s="7" t="str">
        <f t="shared" si="5"/>
        <v/>
      </c>
      <c r="W90" s="7" t="str">
        <f t="shared" si="6"/>
        <v/>
      </c>
      <c r="X90" s="7" t="str">
        <f t="shared" si="7"/>
        <v/>
      </c>
      <c r="Y90" s="7" t="str">
        <f>IF(I90="一般",COUNTA(K90,N90,#REF!),"")</f>
        <v/>
      </c>
    </row>
    <row r="91" spans="2:25" ht="22.5" customHeight="1">
      <c r="B91" s="135">
        <v>87</v>
      </c>
      <c r="C91" s="136"/>
      <c r="D91" s="136"/>
      <c r="E91" s="136"/>
      <c r="F91" s="136"/>
      <c r="G91" s="136"/>
      <c r="H91" s="136"/>
      <c r="I91" s="136"/>
      <c r="J91" s="136"/>
      <c r="K91" s="136"/>
      <c r="L91" s="137"/>
      <c r="M91" s="138" t="str">
        <f>IF(K91="","",VLOOKUP(K91,【HP掲載時は非表示】競技会情報!$G$3:$H$42,2,FALSE))</f>
        <v/>
      </c>
      <c r="N91" s="136"/>
      <c r="O91" s="137"/>
      <c r="P91" s="138" t="str">
        <f>IF(N91="","",VLOOKUP(N91,【HP掲載時は非表示】競技会情報!$G$3:$H$42,2,FALSE))</f>
        <v/>
      </c>
      <c r="Q91" s="136"/>
      <c r="R91" s="137"/>
      <c r="U91" s="7" t="str">
        <f t="shared" si="4"/>
        <v/>
      </c>
      <c r="V91" s="7" t="str">
        <f t="shared" si="5"/>
        <v/>
      </c>
      <c r="W91" s="7" t="str">
        <f t="shared" si="6"/>
        <v/>
      </c>
      <c r="X91" s="7" t="str">
        <f t="shared" si="7"/>
        <v/>
      </c>
      <c r="Y91" s="7" t="str">
        <f>IF(I91="一般",COUNTA(K91,N91,#REF!),"")</f>
        <v/>
      </c>
    </row>
    <row r="92" spans="2:25" ht="22.5" customHeight="1">
      <c r="B92" s="135">
        <v>88</v>
      </c>
      <c r="C92" s="136"/>
      <c r="D92" s="136"/>
      <c r="E92" s="136"/>
      <c r="F92" s="136"/>
      <c r="G92" s="136"/>
      <c r="H92" s="136"/>
      <c r="I92" s="136"/>
      <c r="J92" s="136"/>
      <c r="K92" s="136"/>
      <c r="L92" s="137"/>
      <c r="M92" s="138" t="str">
        <f>IF(K92="","",VLOOKUP(K92,【HP掲載時は非表示】競技会情報!$G$3:$H$42,2,FALSE))</f>
        <v/>
      </c>
      <c r="N92" s="136"/>
      <c r="O92" s="137"/>
      <c r="P92" s="138" t="str">
        <f>IF(N92="","",VLOOKUP(N92,【HP掲載時は非表示】競技会情報!$G$3:$H$42,2,FALSE))</f>
        <v/>
      </c>
      <c r="Q92" s="136"/>
      <c r="R92" s="137"/>
      <c r="U92" s="7" t="str">
        <f t="shared" si="4"/>
        <v/>
      </c>
      <c r="V92" s="7" t="str">
        <f t="shared" si="5"/>
        <v/>
      </c>
      <c r="W92" s="7" t="str">
        <f t="shared" si="6"/>
        <v/>
      </c>
      <c r="X92" s="7" t="str">
        <f t="shared" si="7"/>
        <v/>
      </c>
      <c r="Y92" s="7" t="str">
        <f>IF(I92="一般",COUNTA(K92,N92,#REF!),"")</f>
        <v/>
      </c>
    </row>
    <row r="93" spans="2:25" ht="22.5" customHeight="1">
      <c r="B93" s="135">
        <v>89</v>
      </c>
      <c r="C93" s="136"/>
      <c r="D93" s="136"/>
      <c r="E93" s="136"/>
      <c r="F93" s="136"/>
      <c r="G93" s="136"/>
      <c r="H93" s="136"/>
      <c r="I93" s="136"/>
      <c r="J93" s="136"/>
      <c r="K93" s="136"/>
      <c r="L93" s="137"/>
      <c r="M93" s="138" t="str">
        <f>IF(K93="","",VLOOKUP(K93,【HP掲載時は非表示】競技会情報!$G$3:$H$42,2,FALSE))</f>
        <v/>
      </c>
      <c r="N93" s="136"/>
      <c r="O93" s="137"/>
      <c r="P93" s="138" t="str">
        <f>IF(N93="","",VLOOKUP(N93,【HP掲載時は非表示】競技会情報!$G$3:$H$42,2,FALSE))</f>
        <v/>
      </c>
      <c r="Q93" s="136"/>
      <c r="R93" s="137"/>
      <c r="U93" s="7" t="str">
        <f t="shared" si="4"/>
        <v/>
      </c>
      <c r="V93" s="7" t="str">
        <f t="shared" si="5"/>
        <v/>
      </c>
      <c r="W93" s="7" t="str">
        <f t="shared" si="6"/>
        <v/>
      </c>
      <c r="X93" s="7" t="str">
        <f t="shared" si="7"/>
        <v/>
      </c>
      <c r="Y93" s="7" t="str">
        <f>IF(I93="一般",COUNTA(K93,N93,#REF!),"")</f>
        <v/>
      </c>
    </row>
    <row r="94" spans="2:25" ht="22.5" customHeight="1">
      <c r="B94" s="135">
        <v>90</v>
      </c>
      <c r="C94" s="136"/>
      <c r="D94" s="136"/>
      <c r="E94" s="136"/>
      <c r="F94" s="136"/>
      <c r="G94" s="136"/>
      <c r="H94" s="136"/>
      <c r="I94" s="136"/>
      <c r="J94" s="136"/>
      <c r="K94" s="136"/>
      <c r="L94" s="137"/>
      <c r="M94" s="138" t="str">
        <f>IF(K94="","",VLOOKUP(K94,【HP掲載時は非表示】競技会情報!$G$3:$H$42,2,FALSE))</f>
        <v/>
      </c>
      <c r="N94" s="136"/>
      <c r="O94" s="137"/>
      <c r="P94" s="138" t="str">
        <f>IF(N94="","",VLOOKUP(N94,【HP掲載時は非表示】競技会情報!$G$3:$H$42,2,FALSE))</f>
        <v/>
      </c>
      <c r="Q94" s="136"/>
      <c r="R94" s="137"/>
      <c r="U94" s="7" t="str">
        <f t="shared" si="4"/>
        <v/>
      </c>
      <c r="V94" s="7" t="str">
        <f t="shared" si="5"/>
        <v/>
      </c>
      <c r="W94" s="7" t="str">
        <f t="shared" si="6"/>
        <v/>
      </c>
      <c r="X94" s="7" t="str">
        <f t="shared" si="7"/>
        <v/>
      </c>
      <c r="Y94" s="7" t="str">
        <f>IF(I94="一般",COUNTA(K94,N94,#REF!),"")</f>
        <v/>
      </c>
    </row>
    <row r="95" spans="2:25" ht="22.5" customHeight="1">
      <c r="B95" s="135">
        <v>91</v>
      </c>
      <c r="C95" s="136"/>
      <c r="D95" s="136"/>
      <c r="E95" s="136"/>
      <c r="F95" s="136"/>
      <c r="G95" s="136"/>
      <c r="H95" s="136"/>
      <c r="I95" s="136"/>
      <c r="J95" s="136"/>
      <c r="K95" s="136"/>
      <c r="L95" s="137"/>
      <c r="M95" s="138" t="str">
        <f>IF(K95="","",VLOOKUP(K95,【HP掲載時は非表示】競技会情報!$G$3:$H$42,2,FALSE))</f>
        <v/>
      </c>
      <c r="N95" s="136"/>
      <c r="O95" s="137"/>
      <c r="P95" s="138" t="str">
        <f>IF(N95="","",VLOOKUP(N95,【HP掲載時は非表示】競技会情報!$G$3:$H$42,2,FALSE))</f>
        <v/>
      </c>
      <c r="Q95" s="136"/>
      <c r="R95" s="137"/>
      <c r="U95" s="7" t="str">
        <f t="shared" si="4"/>
        <v/>
      </c>
      <c r="V95" s="7" t="str">
        <f t="shared" si="5"/>
        <v/>
      </c>
      <c r="W95" s="7" t="str">
        <f t="shared" si="6"/>
        <v/>
      </c>
      <c r="X95" s="7" t="str">
        <f t="shared" si="7"/>
        <v/>
      </c>
      <c r="Y95" s="7" t="str">
        <f>IF(I95="一般",COUNTA(K95,N95,#REF!),"")</f>
        <v/>
      </c>
    </row>
    <row r="96" spans="2:25" ht="22.5" customHeight="1">
      <c r="B96" s="135">
        <v>92</v>
      </c>
      <c r="C96" s="136"/>
      <c r="D96" s="136"/>
      <c r="E96" s="136"/>
      <c r="F96" s="136"/>
      <c r="G96" s="136"/>
      <c r="H96" s="136"/>
      <c r="I96" s="136"/>
      <c r="J96" s="136"/>
      <c r="K96" s="136"/>
      <c r="L96" s="137"/>
      <c r="M96" s="138" t="str">
        <f>IF(K96="","",VLOOKUP(K96,【HP掲載時は非表示】競技会情報!$G$3:$H$42,2,FALSE))</f>
        <v/>
      </c>
      <c r="N96" s="136"/>
      <c r="O96" s="137"/>
      <c r="P96" s="138" t="str">
        <f>IF(N96="","",VLOOKUP(N96,【HP掲載時は非表示】競技会情報!$G$3:$H$42,2,FALSE))</f>
        <v/>
      </c>
      <c r="Q96" s="136"/>
      <c r="R96" s="137"/>
      <c r="U96" s="7" t="str">
        <f t="shared" si="4"/>
        <v/>
      </c>
      <c r="V96" s="7" t="str">
        <f t="shared" si="5"/>
        <v/>
      </c>
      <c r="W96" s="7" t="str">
        <f t="shared" si="6"/>
        <v/>
      </c>
      <c r="X96" s="7" t="str">
        <f t="shared" si="7"/>
        <v/>
      </c>
      <c r="Y96" s="7" t="str">
        <f>IF(I96="一般",COUNTA(K96,N96,#REF!),"")</f>
        <v/>
      </c>
    </row>
    <row r="97" spans="2:25" ht="22.5" customHeight="1">
      <c r="B97" s="135">
        <v>93</v>
      </c>
      <c r="C97" s="136"/>
      <c r="D97" s="136"/>
      <c r="E97" s="136"/>
      <c r="F97" s="136"/>
      <c r="G97" s="136"/>
      <c r="H97" s="136"/>
      <c r="I97" s="136"/>
      <c r="J97" s="136"/>
      <c r="K97" s="136"/>
      <c r="L97" s="137"/>
      <c r="M97" s="138" t="str">
        <f>IF(K97="","",VLOOKUP(K97,【HP掲載時は非表示】競技会情報!$G$3:$H$42,2,FALSE))</f>
        <v/>
      </c>
      <c r="N97" s="136"/>
      <c r="O97" s="137"/>
      <c r="P97" s="138" t="str">
        <f>IF(N97="","",VLOOKUP(N97,【HP掲載時は非表示】競技会情報!$G$3:$H$42,2,FALSE))</f>
        <v/>
      </c>
      <c r="Q97" s="136"/>
      <c r="R97" s="137"/>
      <c r="U97" s="7" t="str">
        <f t="shared" si="4"/>
        <v/>
      </c>
      <c r="V97" s="7" t="str">
        <f t="shared" si="5"/>
        <v/>
      </c>
      <c r="W97" s="7" t="str">
        <f t="shared" si="6"/>
        <v/>
      </c>
      <c r="X97" s="7" t="str">
        <f t="shared" si="7"/>
        <v/>
      </c>
      <c r="Y97" s="7" t="str">
        <f>IF(I97="一般",COUNTA(K97,N97,#REF!),"")</f>
        <v/>
      </c>
    </row>
    <row r="98" spans="2:25" ht="22.5" customHeight="1">
      <c r="B98" s="135">
        <v>94</v>
      </c>
      <c r="C98" s="136"/>
      <c r="D98" s="136"/>
      <c r="E98" s="136"/>
      <c r="F98" s="136"/>
      <c r="G98" s="136"/>
      <c r="H98" s="136"/>
      <c r="I98" s="136"/>
      <c r="J98" s="136"/>
      <c r="K98" s="136"/>
      <c r="L98" s="137"/>
      <c r="M98" s="138" t="str">
        <f>IF(K98="","",VLOOKUP(K98,【HP掲載時は非表示】競技会情報!$G$3:$H$42,2,FALSE))</f>
        <v/>
      </c>
      <c r="N98" s="136"/>
      <c r="O98" s="137"/>
      <c r="P98" s="138" t="str">
        <f>IF(N98="","",VLOOKUP(N98,【HP掲載時は非表示】競技会情報!$G$3:$H$42,2,FALSE))</f>
        <v/>
      </c>
      <c r="Q98" s="136"/>
      <c r="R98" s="137"/>
      <c r="U98" s="7" t="str">
        <f t="shared" si="4"/>
        <v/>
      </c>
      <c r="V98" s="7" t="str">
        <f t="shared" si="5"/>
        <v/>
      </c>
      <c r="W98" s="7" t="str">
        <f t="shared" si="6"/>
        <v/>
      </c>
      <c r="X98" s="7" t="str">
        <f t="shared" si="7"/>
        <v/>
      </c>
      <c r="Y98" s="7" t="str">
        <f>IF(I98="一般",COUNTA(K98,N98,#REF!),"")</f>
        <v/>
      </c>
    </row>
    <row r="99" spans="2:25" ht="22.5" customHeight="1">
      <c r="B99" s="135">
        <v>95</v>
      </c>
      <c r="C99" s="136"/>
      <c r="D99" s="136"/>
      <c r="E99" s="136"/>
      <c r="F99" s="136"/>
      <c r="G99" s="136"/>
      <c r="H99" s="136"/>
      <c r="I99" s="136"/>
      <c r="J99" s="136"/>
      <c r="K99" s="136"/>
      <c r="L99" s="137"/>
      <c r="M99" s="138" t="str">
        <f>IF(K99="","",VLOOKUP(K99,【HP掲載時は非表示】競技会情報!$G$3:$H$42,2,FALSE))</f>
        <v/>
      </c>
      <c r="N99" s="136"/>
      <c r="O99" s="137"/>
      <c r="P99" s="138" t="str">
        <f>IF(N99="","",VLOOKUP(N99,【HP掲載時は非表示】競技会情報!$G$3:$H$42,2,FALSE))</f>
        <v/>
      </c>
      <c r="Q99" s="136"/>
      <c r="R99" s="137"/>
      <c r="U99" s="7" t="str">
        <f t="shared" si="4"/>
        <v/>
      </c>
      <c r="V99" s="7" t="str">
        <f t="shared" si="5"/>
        <v/>
      </c>
      <c r="W99" s="7" t="str">
        <f t="shared" si="6"/>
        <v/>
      </c>
      <c r="X99" s="7" t="str">
        <f t="shared" si="7"/>
        <v/>
      </c>
      <c r="Y99" s="7" t="str">
        <f>IF(I99="一般",COUNTA(K99,N99,#REF!),"")</f>
        <v/>
      </c>
    </row>
    <row r="100" spans="2:25" ht="22.5" customHeight="1">
      <c r="B100" s="135">
        <v>96</v>
      </c>
      <c r="C100" s="136"/>
      <c r="D100" s="136"/>
      <c r="E100" s="136"/>
      <c r="F100" s="136"/>
      <c r="G100" s="136"/>
      <c r="H100" s="136"/>
      <c r="I100" s="136"/>
      <c r="J100" s="136"/>
      <c r="K100" s="136"/>
      <c r="L100" s="137"/>
      <c r="M100" s="138" t="str">
        <f>IF(K100="","",VLOOKUP(K100,【HP掲載時は非表示】競技会情報!$G$3:$H$42,2,FALSE))</f>
        <v/>
      </c>
      <c r="N100" s="136"/>
      <c r="O100" s="137"/>
      <c r="P100" s="138" t="str">
        <f>IF(N100="","",VLOOKUP(N100,【HP掲載時は非表示】競技会情報!$G$3:$H$42,2,FALSE))</f>
        <v/>
      </c>
      <c r="Q100" s="136"/>
      <c r="R100" s="137"/>
      <c r="U100" s="7" t="str">
        <f t="shared" si="4"/>
        <v/>
      </c>
      <c r="V100" s="7" t="str">
        <f t="shared" si="5"/>
        <v/>
      </c>
      <c r="W100" s="7" t="str">
        <f t="shared" si="6"/>
        <v/>
      </c>
      <c r="X100" s="7" t="str">
        <f t="shared" si="7"/>
        <v/>
      </c>
      <c r="Y100" s="7" t="str">
        <f>IF(I100="一般",COUNTA(K100,N100,#REF!),"")</f>
        <v/>
      </c>
    </row>
    <row r="101" spans="2:25" ht="22.5" customHeight="1">
      <c r="B101" s="135">
        <v>97</v>
      </c>
      <c r="C101" s="136"/>
      <c r="D101" s="136"/>
      <c r="E101" s="136"/>
      <c r="F101" s="136"/>
      <c r="G101" s="136"/>
      <c r="H101" s="136"/>
      <c r="I101" s="136"/>
      <c r="J101" s="136"/>
      <c r="K101" s="136"/>
      <c r="L101" s="137"/>
      <c r="M101" s="138" t="str">
        <f>IF(K101="","",VLOOKUP(K101,【HP掲載時は非表示】競技会情報!$G$3:$H$42,2,FALSE))</f>
        <v/>
      </c>
      <c r="N101" s="136"/>
      <c r="O101" s="137"/>
      <c r="P101" s="138" t="str">
        <f>IF(N101="","",VLOOKUP(N101,【HP掲載時は非表示】競技会情報!$G$3:$H$42,2,FALSE))</f>
        <v/>
      </c>
      <c r="Q101" s="136"/>
      <c r="R101" s="137"/>
      <c r="U101" s="7" t="str">
        <f t="shared" si="4"/>
        <v/>
      </c>
      <c r="V101" s="7" t="str">
        <f t="shared" si="5"/>
        <v/>
      </c>
      <c r="W101" s="7" t="str">
        <f t="shared" si="6"/>
        <v/>
      </c>
      <c r="X101" s="7" t="str">
        <f t="shared" si="7"/>
        <v/>
      </c>
      <c r="Y101" s="7" t="str">
        <f>IF(I101="一般",COUNTA(K101,N101,#REF!),"")</f>
        <v/>
      </c>
    </row>
    <row r="102" spans="2:25" ht="22.5" customHeight="1">
      <c r="B102" s="135">
        <v>98</v>
      </c>
      <c r="C102" s="136"/>
      <c r="D102" s="136"/>
      <c r="E102" s="136"/>
      <c r="F102" s="136"/>
      <c r="G102" s="136"/>
      <c r="H102" s="136"/>
      <c r="I102" s="136"/>
      <c r="J102" s="136"/>
      <c r="K102" s="136"/>
      <c r="L102" s="137"/>
      <c r="M102" s="138" t="str">
        <f>IF(K102="","",VLOOKUP(K102,【HP掲載時は非表示】競技会情報!$G$3:$H$42,2,FALSE))</f>
        <v/>
      </c>
      <c r="N102" s="136"/>
      <c r="O102" s="137"/>
      <c r="P102" s="138" t="str">
        <f>IF(N102="","",VLOOKUP(N102,【HP掲載時は非表示】競技会情報!$G$3:$H$42,2,FALSE))</f>
        <v/>
      </c>
      <c r="Q102" s="136"/>
      <c r="R102" s="137"/>
      <c r="U102" s="7" t="str">
        <f t="shared" si="4"/>
        <v/>
      </c>
      <c r="V102" s="7" t="str">
        <f t="shared" si="5"/>
        <v/>
      </c>
      <c r="W102" s="7" t="str">
        <f t="shared" si="6"/>
        <v/>
      </c>
      <c r="X102" s="7" t="str">
        <f t="shared" si="7"/>
        <v/>
      </c>
      <c r="Y102" s="7" t="str">
        <f>IF(I102="一般",COUNTA(K102,N102,#REF!),"")</f>
        <v/>
      </c>
    </row>
    <row r="103" spans="2:25" ht="22.5" customHeight="1">
      <c r="B103" s="135">
        <v>99</v>
      </c>
      <c r="C103" s="136"/>
      <c r="D103" s="136"/>
      <c r="E103" s="136"/>
      <c r="F103" s="136"/>
      <c r="G103" s="136"/>
      <c r="H103" s="136"/>
      <c r="I103" s="136"/>
      <c r="J103" s="136"/>
      <c r="K103" s="136"/>
      <c r="L103" s="137"/>
      <c r="M103" s="138" t="str">
        <f>IF(K103="","",VLOOKUP(K103,【HP掲載時は非表示】競技会情報!$G$3:$H$42,2,FALSE))</f>
        <v/>
      </c>
      <c r="N103" s="136"/>
      <c r="O103" s="137"/>
      <c r="P103" s="138" t="str">
        <f>IF(N103="","",VLOOKUP(N103,【HP掲載時は非表示】競技会情報!$G$3:$H$42,2,FALSE))</f>
        <v/>
      </c>
      <c r="Q103" s="136"/>
      <c r="R103" s="137"/>
      <c r="U103" s="7" t="str">
        <f t="shared" si="4"/>
        <v/>
      </c>
      <c r="V103" s="7" t="str">
        <f t="shared" si="5"/>
        <v/>
      </c>
      <c r="W103" s="7" t="str">
        <f t="shared" si="6"/>
        <v/>
      </c>
      <c r="X103" s="7" t="str">
        <f t="shared" si="7"/>
        <v/>
      </c>
      <c r="Y103" s="7" t="str">
        <f>IF(I103="一般",COUNTA(K103,N103,#REF!),"")</f>
        <v/>
      </c>
    </row>
    <row r="104" spans="2:25" ht="22.5" customHeight="1">
      <c r="B104" s="135">
        <v>100</v>
      </c>
      <c r="C104" s="136"/>
      <c r="D104" s="136"/>
      <c r="E104" s="136"/>
      <c r="F104" s="136"/>
      <c r="G104" s="136"/>
      <c r="H104" s="136"/>
      <c r="I104" s="136"/>
      <c r="J104" s="136"/>
      <c r="K104" s="136"/>
      <c r="L104" s="137"/>
      <c r="M104" s="138" t="str">
        <f>IF(K104="","",VLOOKUP(K104,【HP掲載時は非表示】競技会情報!$G$3:$H$42,2,FALSE))</f>
        <v/>
      </c>
      <c r="N104" s="136"/>
      <c r="O104" s="137"/>
      <c r="P104" s="138" t="str">
        <f>IF(N104="","",VLOOKUP(N104,【HP掲載時は非表示】競技会情報!$G$3:$H$42,2,FALSE))</f>
        <v/>
      </c>
      <c r="Q104" s="136"/>
      <c r="R104" s="137"/>
      <c r="U104" s="7" t="str">
        <f t="shared" si="4"/>
        <v/>
      </c>
      <c r="V104" s="7" t="str">
        <f t="shared" si="5"/>
        <v/>
      </c>
      <c r="W104" s="7" t="str">
        <f t="shared" si="6"/>
        <v/>
      </c>
      <c r="X104" s="7" t="str">
        <f t="shared" si="7"/>
        <v/>
      </c>
      <c r="Y104" s="7" t="str">
        <f>IF(I104="一般",COUNTA(K104,N104,#REF!),"")</f>
        <v/>
      </c>
    </row>
    <row r="105" spans="2:25" ht="29.4" customHeight="1">
      <c r="B105" s="4" t="s">
        <v>1108</v>
      </c>
      <c r="C105" s="4" t="s">
        <v>1108</v>
      </c>
      <c r="D105" s="4" t="s">
        <v>1108</v>
      </c>
      <c r="E105" s="4" t="s">
        <v>1108</v>
      </c>
      <c r="F105" s="4" t="s">
        <v>1108</v>
      </c>
      <c r="G105" s="4" t="s">
        <v>1108</v>
      </c>
      <c r="H105" s="4" t="s">
        <v>1108</v>
      </c>
      <c r="I105" s="4" t="s">
        <v>1108</v>
      </c>
      <c r="K105" s="4" t="s">
        <v>1108</v>
      </c>
      <c r="L105" s="4" t="s">
        <v>1108</v>
      </c>
      <c r="M105" s="4" t="s">
        <v>1108</v>
      </c>
      <c r="N105" s="4" t="s">
        <v>1108</v>
      </c>
      <c r="O105" s="4" t="s">
        <v>1108</v>
      </c>
      <c r="P105" s="4" t="s">
        <v>1108</v>
      </c>
      <c r="Q105" s="4" t="s">
        <v>1108</v>
      </c>
      <c r="R105" s="4" t="s">
        <v>1108</v>
      </c>
      <c r="U105" s="4" t="s">
        <v>1108</v>
      </c>
      <c r="V105" s="4" t="s">
        <v>1108</v>
      </c>
      <c r="W105" s="4" t="s">
        <v>1108</v>
      </c>
      <c r="X105" s="4" t="s">
        <v>1108</v>
      </c>
      <c r="Y105" s="4" t="s">
        <v>1108</v>
      </c>
    </row>
    <row r="106" spans="2:25" ht="29.4" customHeight="1"/>
    <row r="107" spans="2:25" ht="29.4" customHeight="1"/>
    <row r="108" spans="2:25" ht="29.4" customHeight="1"/>
    <row r="109" spans="2:25" ht="29.4" customHeight="1"/>
    <row r="110" spans="2:25" ht="29.4" customHeight="1"/>
    <row r="111" spans="2:25" ht="29.4" customHeight="1"/>
    <row r="112" spans="2:25" ht="29.4" customHeight="1"/>
    <row r="113" ht="29.4" customHeight="1"/>
    <row r="114" ht="29.4" customHeight="1"/>
    <row r="115" ht="29.4" customHeight="1"/>
    <row r="116" ht="29.4" customHeight="1"/>
    <row r="117" ht="29.4" customHeight="1"/>
    <row r="118" ht="29.4" customHeight="1"/>
    <row r="119" ht="29.4" customHeight="1"/>
    <row r="120" ht="29.4" customHeight="1"/>
    <row r="121" ht="29.4" customHeight="1"/>
    <row r="122" ht="29.4" customHeight="1"/>
    <row r="123" ht="29.4" customHeight="1"/>
    <row r="124" ht="29.4" customHeight="1"/>
    <row r="125" ht="29.4" customHeight="1"/>
    <row r="126" ht="29.4" customHeight="1"/>
    <row r="127" ht="29.4" customHeight="1"/>
    <row r="128" ht="29.4" customHeight="1"/>
    <row r="129" ht="29.4" customHeight="1"/>
    <row r="130" ht="29.4" customHeight="1"/>
    <row r="131" ht="29.4" customHeight="1"/>
    <row r="132" ht="29.4" customHeight="1"/>
    <row r="133" ht="29.4" customHeight="1"/>
    <row r="134" ht="29.4" customHeight="1"/>
    <row r="135" ht="29.4" customHeight="1"/>
    <row r="136" ht="29.4" customHeight="1"/>
    <row r="137" ht="29.4" customHeight="1"/>
    <row r="138" ht="29.4" customHeight="1"/>
    <row r="139" ht="29.4" customHeight="1"/>
    <row r="140" ht="29.4" customHeight="1"/>
    <row r="141" ht="29.4" customHeight="1"/>
    <row r="142" ht="29.4" customHeight="1"/>
    <row r="143" ht="29.4" customHeight="1"/>
    <row r="144" ht="29.4" customHeight="1"/>
    <row r="145" ht="29.4" customHeight="1"/>
    <row r="146" ht="29.4" customHeight="1"/>
    <row r="147" ht="29.4" customHeight="1"/>
    <row r="148" ht="29.4" customHeight="1"/>
    <row r="149" ht="29.4" customHeight="1"/>
    <row r="150" ht="29.4" customHeight="1"/>
    <row r="151" ht="29.4" customHeight="1"/>
    <row r="152" ht="29.4" customHeight="1"/>
    <row r="153" ht="29.4" customHeight="1"/>
    <row r="154" ht="29.4" customHeight="1"/>
    <row r="155" ht="29.4" customHeight="1"/>
    <row r="156" ht="29.4" customHeight="1"/>
    <row r="157" ht="29.4" customHeight="1"/>
    <row r="158" ht="29.4" customHeight="1"/>
    <row r="159" ht="29.4" customHeight="1"/>
    <row r="160" ht="29.4" customHeight="1"/>
    <row r="161" ht="29.4" customHeight="1"/>
    <row r="162" ht="29.4" customHeight="1"/>
    <row r="163" ht="29.4" customHeight="1"/>
    <row r="164" ht="29.4" customHeight="1"/>
    <row r="165" ht="29.4" customHeight="1"/>
    <row r="166" ht="29.4" customHeight="1"/>
    <row r="167" ht="29.4" customHeight="1"/>
    <row r="168" ht="29.4" customHeight="1"/>
    <row r="169" ht="29.4" customHeight="1"/>
    <row r="170" ht="29.4" customHeight="1"/>
    <row r="171" ht="29.4" customHeight="1"/>
    <row r="172" ht="29.4" customHeight="1"/>
    <row r="173" ht="29.4" customHeight="1"/>
    <row r="174" ht="29.4" customHeight="1"/>
    <row r="175" ht="29.4" customHeight="1"/>
    <row r="176" ht="29.4" customHeight="1"/>
    <row r="177" ht="29.4" customHeight="1"/>
    <row r="178" ht="29.4" customHeight="1"/>
    <row r="179" ht="29.4" customHeight="1"/>
    <row r="180" ht="29.4" customHeight="1"/>
    <row r="181" ht="29.4" customHeight="1"/>
    <row r="182" ht="29.4" customHeight="1"/>
    <row r="183" ht="29.4" customHeight="1"/>
    <row r="184" ht="29.4" customHeight="1"/>
    <row r="185" ht="29.4" customHeight="1"/>
    <row r="186" ht="29.4" customHeight="1"/>
    <row r="187" ht="29.4" customHeight="1"/>
    <row r="188" ht="27.6" customHeight="1"/>
    <row r="189" ht="27.6" customHeight="1"/>
    <row r="190" ht="27.6" customHeight="1"/>
    <row r="191" ht="27.6" customHeight="1"/>
    <row r="192" ht="27.6" customHeight="1"/>
    <row r="193" ht="27.6" customHeight="1"/>
    <row r="194" ht="27.6" customHeight="1"/>
  </sheetData>
  <sheetProtection selectLockedCells="1"/>
  <mergeCells count="1">
    <mergeCell ref="B1:R1"/>
  </mergeCells>
  <phoneticPr fontId="1"/>
  <dataValidations count="6">
    <dataValidation type="list" allowBlank="1" showInputMessage="1" showErrorMessage="1" sqref="G4:G104" xr:uid="{3568B5D1-C323-4E49-83E4-A7CBC8DAD518}">
      <formula1>$AB$9:$AB$10</formula1>
    </dataValidation>
    <dataValidation type="list" allowBlank="1" showInputMessage="1" showErrorMessage="1" sqref="F4:F104" xr:uid="{E9E2C5EF-654C-417F-93D7-84CEB239A522}">
      <formula1>$AD$3:$AD$4</formula1>
    </dataValidation>
    <dataValidation type="list" allowBlank="1" showInputMessage="1" showErrorMessage="1" sqref="E4:E104" xr:uid="{7D6683ED-33EB-4791-BB20-AEC51270FDFD}">
      <formula1>$AB$3:$AB$6</formula1>
    </dataValidation>
    <dataValidation type="list" allowBlank="1" showInputMessage="1" showErrorMessage="1" sqref="I4:J104" xr:uid="{FAB475BE-57F7-4156-83A6-D2DE46B24D3F}">
      <formula1>$AA$2:$AA$5</formula1>
    </dataValidation>
    <dataValidation imeMode="off" allowBlank="1" showInputMessage="1" showErrorMessage="1" sqref="L5:L104 O5:O104 R5:S104" xr:uid="{A60B564A-D3CD-4F71-A175-C7EAE49B21B1}"/>
    <dataValidation type="list" allowBlank="1" showInputMessage="1" showErrorMessage="1" sqref="Q5:Q104" xr:uid="{6E536567-2BCD-4AFF-BEBE-BEA9DBF221D2}">
      <formula1>$AA$7</formula1>
    </dataValidation>
  </dataValidations>
  <pageMargins left="0.39370078740157483" right="0.39370078740157483" top="0.39370078740157483" bottom="0.39370078740157483" header="0.31496062992125984" footer="0.31496062992125984"/>
  <pageSetup paperSize="9" scale="58" orientation="portrait" horizontalDpi="4294967292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C60185C-319D-444C-BE76-405387251054}">
          <x14:formula1>
            <xm:f>【HP掲載時は非表示】競技会情報!$D$3:$D$42</xm:f>
          </x14:formula1>
          <xm:sqref>K5:K104 N5:N104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2DD03-5C57-4CAC-AD44-07D997893F20}">
  <sheetPr>
    <tabColor theme="0"/>
  </sheetPr>
  <dimension ref="A1:L7"/>
  <sheetViews>
    <sheetView zoomScaleNormal="100" zoomScaleSheetLayoutView="75" workbookViewId="0">
      <selection activeCell="G6" sqref="G6"/>
    </sheetView>
  </sheetViews>
  <sheetFormatPr defaultColWidth="8.19921875" defaultRowHeight="13.2"/>
  <cols>
    <col min="1" max="1" width="28.69921875" style="55" customWidth="1"/>
    <col min="2" max="2" width="4" style="55" customWidth="1"/>
    <col min="3" max="3" width="10.3984375" style="55" customWidth="1"/>
    <col min="4" max="4" width="13.69921875" style="55" customWidth="1"/>
    <col min="5" max="6" width="8.3984375" style="55" customWidth="1"/>
    <col min="7" max="12" width="12.09765625" style="55" bestFit="1" customWidth="1"/>
    <col min="13" max="16384" width="8.19921875" style="55"/>
  </cols>
  <sheetData>
    <row r="1" spans="1:12" ht="9.75" customHeight="1"/>
    <row r="2" spans="1:12" ht="25.5" customHeight="1">
      <c r="A2" s="56" t="s">
        <v>1073</v>
      </c>
      <c r="B2" s="191"/>
      <c r="C2" s="191"/>
      <c r="D2" s="56"/>
      <c r="E2" s="192"/>
      <c r="F2" s="192"/>
      <c r="G2" s="191"/>
      <c r="H2" s="191"/>
      <c r="I2" s="191"/>
      <c r="J2" s="57"/>
      <c r="K2" s="57"/>
      <c r="L2" s="58"/>
    </row>
    <row r="3" spans="1:12" ht="13.5" customHeight="1" thickBot="1">
      <c r="A3" s="56"/>
      <c r="B3" s="56"/>
      <c r="C3" s="56"/>
      <c r="D3" s="56"/>
      <c r="E3" s="56"/>
      <c r="F3" s="56"/>
      <c r="H3" s="59"/>
      <c r="I3" s="59"/>
      <c r="J3" s="60"/>
      <c r="K3" s="60"/>
      <c r="L3" s="59"/>
    </row>
    <row r="4" spans="1:12" ht="25.5" customHeight="1" thickBot="1">
      <c r="B4" s="61" t="s">
        <v>1074</v>
      </c>
      <c r="C4" s="62" t="s">
        <v>1075</v>
      </c>
      <c r="D4" s="62" t="s">
        <v>1076</v>
      </c>
      <c r="E4" s="63" t="s">
        <v>1077</v>
      </c>
      <c r="F4" s="62" t="s">
        <v>1078</v>
      </c>
      <c r="G4" s="64" t="s">
        <v>1079</v>
      </c>
      <c r="H4" s="65" t="s">
        <v>1080</v>
      </c>
      <c r="I4" s="65" t="s">
        <v>1081</v>
      </c>
      <c r="J4" s="65" t="s">
        <v>1082</v>
      </c>
      <c r="K4" s="65" t="s">
        <v>1083</v>
      </c>
      <c r="L4" s="66" t="s">
        <v>1084</v>
      </c>
    </row>
    <row r="5" spans="1:12" ht="25.5" customHeight="1" thickBot="1">
      <c r="A5" s="67" t="s">
        <v>1085</v>
      </c>
      <c r="B5" s="68">
        <v>1</v>
      </c>
      <c r="C5" s="79" t="s">
        <v>1091</v>
      </c>
      <c r="D5" s="79" t="s">
        <v>1092</v>
      </c>
      <c r="E5" s="80">
        <v>386008</v>
      </c>
      <c r="F5" s="80" t="s">
        <v>1086</v>
      </c>
      <c r="G5" s="81" t="s">
        <v>1169</v>
      </c>
      <c r="H5" s="82" t="s">
        <v>1170</v>
      </c>
      <c r="I5" s="82" t="s">
        <v>1171</v>
      </c>
      <c r="J5" s="82" t="s">
        <v>1172</v>
      </c>
      <c r="K5" s="82" t="s">
        <v>1173</v>
      </c>
      <c r="L5" s="83" t="s">
        <v>1174</v>
      </c>
    </row>
    <row r="6" spans="1:12" ht="25.5" customHeight="1" thickTop="1" thickBot="1">
      <c r="A6" s="109" t="s">
        <v>1087</v>
      </c>
      <c r="B6" s="117"/>
      <c r="C6" s="118"/>
      <c r="D6" s="118"/>
      <c r="E6" s="119"/>
      <c r="F6" s="119"/>
      <c r="G6" s="110"/>
      <c r="H6" s="110"/>
      <c r="I6" s="110"/>
      <c r="J6" s="110"/>
      <c r="K6" s="110"/>
      <c r="L6" s="111"/>
    </row>
    <row r="7" spans="1:12" ht="25.5" customHeight="1" thickTop="1" thickBot="1">
      <c r="A7" s="106" t="s">
        <v>1088</v>
      </c>
      <c r="B7" s="120"/>
      <c r="C7" s="121"/>
      <c r="D7" s="121"/>
      <c r="E7" s="122"/>
      <c r="F7" s="122"/>
      <c r="G7" s="107"/>
      <c r="H7" s="107"/>
      <c r="I7" s="107"/>
      <c r="J7" s="107"/>
      <c r="K7" s="107"/>
      <c r="L7" s="108"/>
    </row>
  </sheetData>
  <sheetProtection selectLockedCells="1"/>
  <mergeCells count="3">
    <mergeCell ref="B2:C2"/>
    <mergeCell ref="E2:F2"/>
    <mergeCell ref="G2:I2"/>
  </mergeCells>
  <phoneticPr fontId="1"/>
  <pageMargins left="0.7" right="0.7" top="0.75" bottom="0.75" header="0.3" footer="0.3"/>
  <pageSetup paperSize="9" orientation="landscape" verticalDpi="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m g W M X J T n I / e m A A A A 9 g A A A B I A H A B D b 2 5 m a W c v U G F j a 2 F n Z S 5 4 b W w g o h g A K K A U A A A A A A A A A A A A A A A A A A A A A A A A A A A A e 7 9 7 v 4 1 9 R W 6 O Q l l q U X F m f p 6 t k q G e g Z J C a l 5 y f k p m X r q t U m l J m q 6 F k r 2 d T U B i c n Z i e q o C U H F e s V V F c Y q t U k Z J S Y G V v n 5 5 e b l e u b F e f l G 6 v p G B g a F + h K 9 P c H J G a m 6 i E l x x J m H F u p l 5 x S W J e c m p S n Y 2 Y R D H 2 B n p G Z o C s b m Z n o G N P k z Q x j c z D 6 H A C O h e k C y S o I 1 z a U 5 J a V G q X V a i r l e A j T 6 M a 6 M P 9 Y M d A F B L A w Q U A A I A C A C a B Y x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m g W M X C i K R 7 g O A A A A E Q A A A B M A H A B G b 3 J t d W x h c y 9 T Z W N 0 a W 9 u M S 5 t I K I Y A C i g F A A A A A A A A A A A A A A A A A A A A A A A A A A A A C t O T S 7 J z M 9 T C I b Q h t Y A U E s B A i 0 A F A A C A A g A m g W M X J T n I / e m A A A A 9 g A A A B I A A A A A A A A A A A A A A A A A A A A A A E N v b m Z p Z y 9 Q Y W N r Y W d l L n h t b F B L A Q I t A B Q A A g A I A J o F j F w P y u m r p A A A A O k A A A A T A A A A A A A A A A A A A A A A A P I A A A B b Q 2 9 u d G V u d F 9 U e X B l c 1 0 u e G 1 s U E s B A i 0 A F A A C A A g A m g W M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D h o Z U Q J R w l J q M z G Y / t w 5 I g A A A A A A g A A A A A A E G Y A A A A B A A A g A A A A G q p G 9 t F c S H L m v C y E o u S t / 6 A K i M K E H 3 9 K + C W c Y Q O V 2 k s A A A A A D o A A A A A C A A A g A A A A d g N K N s i v p o g e z E X S M U v V 5 / 0 t 6 6 s P 3 M 0 d C u x o o E k 3 Z q d Q A A A A X C 4 H X 0 i i W Y r y F 6 B N H R F S E Q z T 1 I u 6 Y n 1 B U P 0 U 2 C U f e X 8 w C l Y z 7 P b k S X l g Y 5 X i B N V 1 n n T i E 0 8 t f i u C w A W 1 P 7 K M i 1 v E G W x a 1 f f e F 6 F B G f U 3 V t F A A A A A O m R + d i 6 b Y k R l l x d k N 8 K k T r + K e s b r O O m B f t 3 Z r 1 O 3 P P t 7 b 7 r R i D u T p F i d p w g S + l a X 5 1 e r + t l p D o W E k D s f 9 A 1 h u A = = < / D a t a M a s h u p > 
</file>

<file path=customXml/itemProps1.xml><?xml version="1.0" encoding="utf-8"?>
<ds:datastoreItem xmlns:ds="http://schemas.openxmlformats.org/officeDocument/2006/customXml" ds:itemID="{E46D39E8-BB72-4407-9AA9-674784F7AAA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3</vt:i4>
      </vt:variant>
    </vt:vector>
  </HeadingPairs>
  <TitlesOfParts>
    <vt:vector size="10" baseType="lpstr">
      <vt:lpstr>【HP掲載時は非表示】競技会情報</vt:lpstr>
      <vt:lpstr>入力注意事項</vt:lpstr>
      <vt:lpstr>所属コード</vt:lpstr>
      <vt:lpstr>⑴団体情報登録</vt:lpstr>
      <vt:lpstr>⑵一覧表男子</vt:lpstr>
      <vt:lpstr>⑶一覧表女子</vt:lpstr>
      <vt:lpstr>⑷リレーエントリー</vt:lpstr>
      <vt:lpstr>⑴団体情報登録!Print_Area</vt:lpstr>
      <vt:lpstr>⑵一覧表男子!Print_Area</vt:lpstr>
      <vt:lpstr>⑶一覧表女子!Print_Area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Yuya.N</dc:creator>
  <cp:lastModifiedBy>Yuya.N</cp:lastModifiedBy>
  <cp:lastPrinted>2026-05-22T14:24:29Z</cp:lastPrinted>
  <dcterms:created xsi:type="dcterms:W3CDTF">2026-04-10T23:28:50Z</dcterms:created>
  <dcterms:modified xsi:type="dcterms:W3CDTF">2026-05-22T14:25:50Z</dcterms:modified>
</cp:coreProperties>
</file>